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drawings/drawing2.xml" ContentType="application/vnd.openxmlformats-officedocument.drawing+xml"/>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always" codeName="ThisWorkbook"/>
  <mc:AlternateContent xmlns:mc="http://schemas.openxmlformats.org/markup-compatibility/2006">
    <mc:Choice Requires="x15">
      <x15ac:absPath xmlns:x15ac="http://schemas.microsoft.com/office/spreadsheetml/2010/11/ac" url="https://cadmhc-my.sharepoint.com/personal/john_huang_dmhc_ca_gov/Documents/Documents/AB 731 Large Group Methodology Filings/2024 Rates/0 Model Change/Ind_SG/"/>
    </mc:Choice>
  </mc:AlternateContent>
  <xr:revisionPtr revIDLastSave="95" documentId="8_{7A7DC2BE-8D89-4319-845F-46115F414794}" xr6:coauthVersionLast="47" xr6:coauthVersionMax="47" xr10:uidLastSave="{D94CCC23-46D2-488D-BC60-1CB5255F04FF}"/>
  <bookViews>
    <workbookView xWindow="-108" yWindow="-108" windowWidth="23256" windowHeight="12576" tabRatio="866" xr2:uid="{00000000-000D-0000-FFFF-FFFF00000000}"/>
  </bookViews>
  <sheets>
    <sheet name="Cover-Input Page" sheetId="2" r:id="rId1"/>
    <sheet name="New_Product" sheetId="3" r:id="rId2"/>
    <sheet name="Existing_Product" sheetId="4" r:id="rId3"/>
    <sheet name="CA Rate Filing Spreadsheet" sheetId="1" r:id="rId4"/>
    <sheet name="CA Plain-Language Spreadsheet" sheetId="9" r:id="rId5"/>
    <sheet name="CA Plain-Language Rate Filing" sheetId="10" r:id="rId6"/>
    <sheet name="Geo_Region" sheetId="5" r:id="rId7"/>
    <sheet name="Price_Inflation" sheetId="6" r:id="rId8"/>
    <sheet name="Amt_spent_util" sheetId="7" r:id="rId9"/>
    <sheet name="Avg Rate Changes" sheetId="18" r:id="rId10"/>
    <sheet name="Experience" sheetId="13" r:id="rId11"/>
    <sheet name="Checklist" sheetId="16" r:id="rId12"/>
    <sheet name="Appendix" sheetId="17" r:id="rId13"/>
  </sheets>
  <definedNames>
    <definedName name="_xlnm._FilterDatabase" localSheetId="0" hidden="1">'Cover-Input Page'!$A$7:$C$14</definedName>
    <definedName name="_Hlk20133366" localSheetId="2">Existing_Product!$A$262</definedName>
    <definedName name="_xlnm.Print_Area" localSheetId="8">Amt_spent_util!$1:$56,Amt_spent_util!$A$58:$I$74</definedName>
    <definedName name="_xlnm.Print_Area" localSheetId="9">'Avg Rate Changes'!$A$1:$O$93</definedName>
    <definedName name="_xlnm.Print_Area" localSheetId="5">'CA Plain-Language Rate Filing'!$A$1:$E$57</definedName>
    <definedName name="_xlnm.Print_Area" localSheetId="11">Checklist!$A$1:$G$42</definedName>
    <definedName name="_xlnm.Print_Area" localSheetId="0">'Cover-Input Page'!$A$1:$C$31</definedName>
    <definedName name="_xlnm.Print_Area" localSheetId="2">Existing_Product!$A$1:$E$222</definedName>
    <definedName name="_xlnm.Print_Area" localSheetId="6">Geo_Region!$A$1:$U$46,Geo_Region!$A$47:$CC$91,Geo_Region!$93:$152,Geo_Region!$A$154:$I$172</definedName>
    <definedName name="_xlnm.Print_Area" localSheetId="1">New_Product!$A$1:$C$51</definedName>
    <definedName name="_xlnm.Print_Titles" localSheetId="8">Amt_spent_util!$A:$A</definedName>
    <definedName name="_xlnm.Print_Titles" localSheetId="12">Appendix!$1:$6</definedName>
    <definedName name="_xlnm.Print_Titles" localSheetId="10">Experience!$A:$A,Experience!$10:$10</definedName>
    <definedName name="_xlnm.Print_Titles" localSheetId="6">Geo_Region!$A:$A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16" l="1"/>
  <c r="H17" i="16"/>
  <c r="H16" i="16"/>
  <c r="H14" i="16"/>
  <c r="H13" i="16"/>
  <c r="H12" i="16"/>
  <c r="H9" i="16"/>
  <c r="H8" i="16"/>
  <c r="H50" i="13"/>
  <c r="G50" i="13"/>
  <c r="F50" i="13"/>
  <c r="E50" i="13"/>
  <c r="D50" i="13"/>
  <c r="C50" i="13"/>
  <c r="B50" i="13"/>
  <c r="H49" i="13"/>
  <c r="G49" i="13"/>
  <c r="F49" i="13"/>
  <c r="E49" i="13"/>
  <c r="D49" i="13"/>
  <c r="C49" i="13"/>
  <c r="B49" i="13"/>
  <c r="H48" i="13"/>
  <c r="G48" i="13"/>
  <c r="F48" i="13"/>
  <c r="E48" i="13"/>
  <c r="D48" i="13"/>
  <c r="C48" i="13"/>
  <c r="B48" i="13"/>
  <c r="T46" i="13" l="1"/>
  <c r="S46" i="13"/>
  <c r="R46" i="13"/>
  <c r="Q46" i="13"/>
  <c r="P46" i="13"/>
  <c r="O46" i="13"/>
  <c r="T45" i="13"/>
  <c r="S45" i="13"/>
  <c r="R45" i="13"/>
  <c r="Q45" i="13"/>
  <c r="P45" i="13"/>
  <c r="O45" i="13"/>
  <c r="T44" i="13"/>
  <c r="S44" i="13"/>
  <c r="R44" i="13"/>
  <c r="Q44" i="13"/>
  <c r="P44" i="13"/>
  <c r="O44" i="13"/>
  <c r="T43" i="13"/>
  <c r="S43" i="13"/>
  <c r="R43" i="13"/>
  <c r="Q43" i="13"/>
  <c r="P43" i="13"/>
  <c r="O43" i="13"/>
  <c r="T42" i="13"/>
  <c r="S42" i="13"/>
  <c r="R42" i="13"/>
  <c r="Q42" i="13"/>
  <c r="P42" i="13"/>
  <c r="O42" i="13"/>
  <c r="Y41" i="13"/>
  <c r="T41" i="13"/>
  <c r="S41" i="13"/>
  <c r="R41" i="13"/>
  <c r="Q41" i="13"/>
  <c r="P41" i="13"/>
  <c r="O41" i="13"/>
  <c r="T40" i="13"/>
  <c r="S40" i="13"/>
  <c r="R40" i="13"/>
  <c r="Q40" i="13"/>
  <c r="P40" i="13"/>
  <c r="O40" i="13"/>
  <c r="T39" i="13"/>
  <c r="S39" i="13"/>
  <c r="R39" i="13"/>
  <c r="Q39" i="13"/>
  <c r="P39" i="13"/>
  <c r="O39" i="13"/>
  <c r="Y38" i="13"/>
  <c r="T38" i="13"/>
  <c r="S38" i="13"/>
  <c r="R38" i="13"/>
  <c r="Q38" i="13"/>
  <c r="P38" i="13"/>
  <c r="O38" i="13"/>
  <c r="T37" i="13"/>
  <c r="S37" i="13"/>
  <c r="R37" i="13"/>
  <c r="Q37" i="13"/>
  <c r="P37" i="13"/>
  <c r="O37" i="13"/>
  <c r="T36" i="13"/>
  <c r="S36" i="13"/>
  <c r="R36" i="13"/>
  <c r="Q36" i="13"/>
  <c r="P36" i="13"/>
  <c r="O36" i="13"/>
  <c r="T35" i="13"/>
  <c r="S35" i="13"/>
  <c r="R35" i="13"/>
  <c r="Q35" i="13"/>
  <c r="P35" i="13"/>
  <c r="O35" i="13"/>
  <c r="T34" i="13"/>
  <c r="S34" i="13"/>
  <c r="R34" i="13"/>
  <c r="Q34" i="13"/>
  <c r="P34" i="13"/>
  <c r="O34" i="13"/>
  <c r="T33" i="13"/>
  <c r="S33" i="13"/>
  <c r="R33" i="13"/>
  <c r="Q33" i="13"/>
  <c r="P33" i="13"/>
  <c r="O33" i="13"/>
  <c r="T32" i="13"/>
  <c r="S32" i="13"/>
  <c r="R32" i="13"/>
  <c r="Q32" i="13"/>
  <c r="P32" i="13"/>
  <c r="O32" i="13"/>
  <c r="Y31" i="13"/>
  <c r="T31" i="13"/>
  <c r="S31" i="13"/>
  <c r="R31" i="13"/>
  <c r="Q31" i="13"/>
  <c r="P31" i="13"/>
  <c r="O31" i="13"/>
  <c r="T30" i="13"/>
  <c r="S30" i="13"/>
  <c r="R30" i="13"/>
  <c r="Q30" i="13"/>
  <c r="P30" i="13"/>
  <c r="O30" i="13"/>
  <c r="T29" i="13"/>
  <c r="S29" i="13"/>
  <c r="R29" i="13"/>
  <c r="Q29" i="13"/>
  <c r="P29" i="13"/>
  <c r="O29" i="13"/>
  <c r="Y28" i="13"/>
  <c r="T28" i="13"/>
  <c r="S28" i="13"/>
  <c r="R28" i="13"/>
  <c r="Q28" i="13"/>
  <c r="P28" i="13"/>
  <c r="O28" i="13"/>
  <c r="T27" i="13"/>
  <c r="S27" i="13"/>
  <c r="R27" i="13"/>
  <c r="Q27" i="13"/>
  <c r="P27" i="13"/>
  <c r="O27" i="13"/>
  <c r="T26" i="13"/>
  <c r="S26" i="13"/>
  <c r="R26" i="13"/>
  <c r="Q26" i="13"/>
  <c r="P26" i="13"/>
  <c r="O26" i="13"/>
  <c r="T25" i="13"/>
  <c r="S25" i="13"/>
  <c r="R25" i="13"/>
  <c r="Q25" i="13"/>
  <c r="P25" i="13"/>
  <c r="O25" i="13"/>
  <c r="T24" i="13"/>
  <c r="S24" i="13"/>
  <c r="R24" i="13"/>
  <c r="Q24" i="13"/>
  <c r="P24" i="13"/>
  <c r="O24" i="13"/>
  <c r="T23" i="13"/>
  <c r="S23" i="13"/>
  <c r="R23" i="13"/>
  <c r="Q23" i="13"/>
  <c r="P23" i="13"/>
  <c r="O23" i="13"/>
  <c r="T22" i="13"/>
  <c r="S22" i="13"/>
  <c r="R22" i="13"/>
  <c r="Q22" i="13"/>
  <c r="P22" i="13"/>
  <c r="O22" i="13"/>
  <c r="T21" i="13"/>
  <c r="S21" i="13"/>
  <c r="R21" i="13"/>
  <c r="Q21" i="13"/>
  <c r="P21" i="13"/>
  <c r="O21" i="13"/>
  <c r="T20" i="13"/>
  <c r="S20" i="13"/>
  <c r="R20" i="13"/>
  <c r="Q20" i="13"/>
  <c r="P20" i="13"/>
  <c r="O20" i="13"/>
  <c r="T19" i="13"/>
  <c r="S19" i="13"/>
  <c r="R19" i="13"/>
  <c r="Q19" i="13"/>
  <c r="P19" i="13"/>
  <c r="O19" i="13"/>
  <c r="T18" i="13"/>
  <c r="S18" i="13"/>
  <c r="R18" i="13"/>
  <c r="Q18" i="13"/>
  <c r="P18" i="13"/>
  <c r="O18" i="13"/>
  <c r="T17" i="13"/>
  <c r="S17" i="13"/>
  <c r="R17" i="13"/>
  <c r="Q17" i="13"/>
  <c r="P17" i="13"/>
  <c r="O17" i="13"/>
  <c r="T16" i="13"/>
  <c r="S16" i="13"/>
  <c r="R16" i="13"/>
  <c r="Q16" i="13"/>
  <c r="P16" i="13"/>
  <c r="O16" i="13"/>
  <c r="T15" i="13"/>
  <c r="S15" i="13"/>
  <c r="R15" i="13"/>
  <c r="Q15" i="13"/>
  <c r="P15" i="13"/>
  <c r="O15" i="13"/>
  <c r="Y14" i="13"/>
  <c r="T14" i="13"/>
  <c r="S14" i="13"/>
  <c r="R14" i="13"/>
  <c r="Q14" i="13"/>
  <c r="P14" i="13"/>
  <c r="O14" i="13"/>
  <c r="T13" i="13"/>
  <c r="S13" i="13"/>
  <c r="R13" i="13"/>
  <c r="Q13" i="13"/>
  <c r="P13" i="13"/>
  <c r="O13" i="13"/>
  <c r="T12" i="13"/>
  <c r="S12" i="13"/>
  <c r="R12" i="13"/>
  <c r="Q12" i="13"/>
  <c r="P12" i="13"/>
  <c r="O12" i="13"/>
  <c r="Y11" i="13"/>
  <c r="T11" i="13"/>
  <c r="S11" i="13"/>
  <c r="R11" i="13"/>
  <c r="Q11" i="13"/>
  <c r="P11" i="13"/>
  <c r="O11" i="13"/>
  <c r="Y46" i="13"/>
  <c r="Y45" i="13"/>
  <c r="Y44" i="13"/>
  <c r="Y43" i="13"/>
  <c r="Y42" i="13"/>
  <c r="Y40" i="13"/>
  <c r="Y39" i="13"/>
  <c r="Y37" i="13"/>
  <c r="Y36" i="13"/>
  <c r="Y34" i="13"/>
  <c r="Y33" i="13"/>
  <c r="Y32" i="13"/>
  <c r="Y30" i="13"/>
  <c r="Y29" i="13"/>
  <c r="Y27" i="13"/>
  <c r="Y26" i="13"/>
  <c r="Y25" i="13"/>
  <c r="Y24" i="13"/>
  <c r="Y22" i="13"/>
  <c r="Y21" i="13"/>
  <c r="Y20" i="13"/>
  <c r="Y19" i="13"/>
  <c r="Y18" i="13"/>
  <c r="Y17" i="13"/>
  <c r="Y16" i="13"/>
  <c r="Y15" i="13"/>
  <c r="Y13" i="13"/>
  <c r="Y12" i="13"/>
  <c r="C75" i="18"/>
  <c r="CC28" i="7"/>
  <c r="CC30" i="7" s="1"/>
  <c r="CB28" i="7"/>
  <c r="CB30" i="7" s="1"/>
  <c r="CA28" i="7"/>
  <c r="CA30" i="7" s="1"/>
  <c r="BZ28" i="7"/>
  <c r="BZ30" i="7" s="1"/>
  <c r="BY28" i="7"/>
  <c r="BY30" i="7" s="1"/>
  <c r="BX28" i="7"/>
  <c r="BX30" i="7" s="1"/>
  <c r="BW28" i="7"/>
  <c r="BW30" i="7" s="1"/>
  <c r="BV28" i="7"/>
  <c r="BV30" i="7" s="1"/>
  <c r="BU28" i="7"/>
  <c r="BU30" i="7" s="1"/>
  <c r="BT28" i="7"/>
  <c r="BT30" i="7" s="1"/>
  <c r="BS28" i="7"/>
  <c r="BS30" i="7" s="1"/>
  <c r="BR28" i="7"/>
  <c r="BR30" i="7" s="1"/>
  <c r="BQ28" i="7"/>
  <c r="BQ30" i="7" s="1"/>
  <c r="BP28" i="7"/>
  <c r="BP30" i="7" s="1"/>
  <c r="BO28" i="7"/>
  <c r="BO30" i="7" s="1"/>
  <c r="BN28" i="7"/>
  <c r="BN30" i="7" s="1"/>
  <c r="BM28" i="7"/>
  <c r="BM30" i="7" s="1"/>
  <c r="BL28" i="7"/>
  <c r="BL30" i="7" s="1"/>
  <c r="BK28" i="7"/>
  <c r="BK30" i="7" s="1"/>
  <c r="BJ28" i="7"/>
  <c r="BJ30" i="7" s="1"/>
  <c r="BI28" i="7"/>
  <c r="BI30" i="7" s="1"/>
  <c r="BH28" i="7"/>
  <c r="BH30" i="7" s="1"/>
  <c r="BG28" i="7"/>
  <c r="BG30" i="7" s="1"/>
  <c r="BF28" i="7"/>
  <c r="BF30" i="7" s="1"/>
  <c r="BE28" i="7"/>
  <c r="BE30" i="7" s="1"/>
  <c r="BD28" i="7"/>
  <c r="BD30" i="7" s="1"/>
  <c r="BC28" i="7"/>
  <c r="BC30" i="7" s="1"/>
  <c r="BB28" i="7"/>
  <c r="BB30" i="7" s="1"/>
  <c r="BA28" i="7"/>
  <c r="BA30" i="7" s="1"/>
  <c r="AZ28" i="7"/>
  <c r="AZ30" i="7" s="1"/>
  <c r="AY28" i="7"/>
  <c r="AY30" i="7" s="1"/>
  <c r="AX28" i="7"/>
  <c r="AX30" i="7" s="1"/>
  <c r="AW28" i="7"/>
  <c r="AW30" i="7" s="1"/>
  <c r="AV28" i="7"/>
  <c r="AV30" i="7" s="1"/>
  <c r="AU28" i="7"/>
  <c r="AU30" i="7" s="1"/>
  <c r="AT28" i="7"/>
  <c r="AT30" i="7" s="1"/>
  <c r="AS28" i="7"/>
  <c r="AS30" i="7" s="1"/>
  <c r="AR28" i="7"/>
  <c r="AR30" i="7" s="1"/>
  <c r="AQ28" i="7"/>
  <c r="AQ30" i="7" s="1"/>
  <c r="AP28" i="7"/>
  <c r="AP30" i="7" s="1"/>
  <c r="AO28" i="7"/>
  <c r="AO30" i="7" s="1"/>
  <c r="AN28" i="7"/>
  <c r="AN30" i="7" s="1"/>
  <c r="AM28" i="7"/>
  <c r="AM30" i="7" s="1"/>
  <c r="AL28" i="7"/>
  <c r="AL30" i="7" s="1"/>
  <c r="AK28" i="7"/>
  <c r="AK30" i="7" s="1"/>
  <c r="AJ28" i="7"/>
  <c r="AJ30" i="7" s="1"/>
  <c r="AI28" i="7"/>
  <c r="AI30" i="7" s="1"/>
  <c r="AH28" i="7"/>
  <c r="AH30" i="7" s="1"/>
  <c r="AG28" i="7"/>
  <c r="AG30" i="7" s="1"/>
  <c r="AF28" i="7"/>
  <c r="AF30" i="7" s="1"/>
  <c r="AE28" i="7"/>
  <c r="AE30" i="7" s="1"/>
  <c r="AD28" i="7"/>
  <c r="AD30" i="7" s="1"/>
  <c r="AC28" i="7"/>
  <c r="AC30" i="7" s="1"/>
  <c r="AB28" i="7"/>
  <c r="AB30" i="7" s="1"/>
  <c r="AA28" i="7"/>
  <c r="AA30" i="7" s="1"/>
  <c r="Z28" i="7"/>
  <c r="Z30" i="7" s="1"/>
  <c r="Y28" i="7"/>
  <c r="Y30" i="7" s="1"/>
  <c r="X28" i="7"/>
  <c r="X30" i="7" s="1"/>
  <c r="W28" i="7"/>
  <c r="W30" i="7" s="1"/>
  <c r="V28" i="7"/>
  <c r="V30" i="7" s="1"/>
  <c r="U28" i="7"/>
  <c r="U30" i="7" s="1"/>
  <c r="T28" i="7"/>
  <c r="T30" i="7" s="1"/>
  <c r="S28" i="7"/>
  <c r="S30" i="7" s="1"/>
  <c r="R28" i="7"/>
  <c r="R30" i="7" s="1"/>
  <c r="Q28" i="7"/>
  <c r="Q30" i="7" s="1"/>
  <c r="P28" i="7"/>
  <c r="P30" i="7" s="1"/>
  <c r="O28" i="7"/>
  <c r="O30" i="7" s="1"/>
  <c r="N28" i="7"/>
  <c r="N30" i="7" s="1"/>
  <c r="M28" i="7"/>
  <c r="M30" i="7" s="1"/>
  <c r="L28" i="7"/>
  <c r="L30" i="7" s="1"/>
  <c r="K28" i="7"/>
  <c r="K30" i="7" s="1"/>
  <c r="J28" i="7"/>
  <c r="J30" i="7" s="1"/>
  <c r="I28" i="7"/>
  <c r="I30" i="7" s="1"/>
  <c r="H28" i="7"/>
  <c r="H30" i="7" s="1"/>
  <c r="G28" i="7"/>
  <c r="G30" i="7" s="1"/>
  <c r="F28" i="7"/>
  <c r="F30" i="7" s="1"/>
  <c r="E28" i="7"/>
  <c r="E30" i="7" s="1"/>
  <c r="D28" i="7"/>
  <c r="D30" i="7" s="1"/>
  <c r="C28" i="7"/>
  <c r="C30" i="7" s="1"/>
  <c r="CG106" i="5"/>
  <c r="CF106" i="5"/>
  <c r="CE106" i="5"/>
  <c r="CG105" i="5"/>
  <c r="CF105" i="5"/>
  <c r="CE105" i="5"/>
  <c r="CG104" i="5"/>
  <c r="CF104" i="5"/>
  <c r="CE104" i="5"/>
  <c r="CG103" i="5"/>
  <c r="CF103" i="5"/>
  <c r="CE103" i="5"/>
  <c r="CG102" i="5"/>
  <c r="CF102" i="5"/>
  <c r="CE102" i="5"/>
  <c r="CG101" i="5"/>
  <c r="CF101" i="5"/>
  <c r="CE101" i="5"/>
  <c r="CG100" i="5"/>
  <c r="CF100" i="5"/>
  <c r="CE100" i="5"/>
  <c r="CG99" i="5"/>
  <c r="CF99" i="5"/>
  <c r="CE99" i="5"/>
  <c r="CG98" i="5"/>
  <c r="CF98" i="5"/>
  <c r="CE98" i="5"/>
  <c r="CG97" i="5"/>
  <c r="CF97" i="5"/>
  <c r="CE97" i="5"/>
  <c r="CG96" i="5"/>
  <c r="CF96" i="5"/>
  <c r="CE96" i="5"/>
  <c r="CG95" i="5"/>
  <c r="CF95" i="5"/>
  <c r="CE95" i="5"/>
  <c r="V139" i="5"/>
  <c r="V137" i="5"/>
  <c r="V133" i="5"/>
  <c r="V132" i="5"/>
  <c r="V131" i="5"/>
  <c r="V130" i="5"/>
  <c r="V129" i="5"/>
  <c r="U140" i="5"/>
  <c r="T140" i="5"/>
  <c r="S140" i="5"/>
  <c r="M140" i="5"/>
  <c r="L140" i="5"/>
  <c r="K140" i="5"/>
  <c r="E140" i="5"/>
  <c r="D140" i="5"/>
  <c r="C140" i="5"/>
  <c r="U138" i="5"/>
  <c r="T138" i="5"/>
  <c r="S138" i="5"/>
  <c r="R138" i="5"/>
  <c r="R140" i="5" s="1"/>
  <c r="Q138" i="5"/>
  <c r="Q140" i="5" s="1"/>
  <c r="P138" i="5"/>
  <c r="P140" i="5" s="1"/>
  <c r="O138" i="5"/>
  <c r="O140" i="5" s="1"/>
  <c r="N138" i="5"/>
  <c r="N140" i="5" s="1"/>
  <c r="M138" i="5"/>
  <c r="L138" i="5"/>
  <c r="K138" i="5"/>
  <c r="J138" i="5"/>
  <c r="J140" i="5" s="1"/>
  <c r="I138" i="5"/>
  <c r="I140" i="5" s="1"/>
  <c r="H138" i="5"/>
  <c r="H140" i="5" s="1"/>
  <c r="G138" i="5"/>
  <c r="G140" i="5" s="1"/>
  <c r="F138" i="5"/>
  <c r="F140" i="5" s="1"/>
  <c r="E138" i="5"/>
  <c r="D138" i="5"/>
  <c r="C138" i="5"/>
  <c r="B138" i="5"/>
  <c r="B140" i="5" s="1"/>
  <c r="CC122" i="5"/>
  <c r="CB122" i="5"/>
  <c r="CA122" i="5"/>
  <c r="BY122" i="5"/>
  <c r="BX122" i="5"/>
  <c r="BW122" i="5"/>
  <c r="BU122" i="5"/>
  <c r="BT122" i="5"/>
  <c r="BS122" i="5"/>
  <c r="BQ122" i="5"/>
  <c r="BP122" i="5"/>
  <c r="BO122" i="5"/>
  <c r="BM122" i="5"/>
  <c r="BL122" i="5"/>
  <c r="BK122" i="5"/>
  <c r="BI122" i="5"/>
  <c r="BH122" i="5"/>
  <c r="BG122" i="5"/>
  <c r="BE122" i="5"/>
  <c r="BD122" i="5"/>
  <c r="BC122" i="5"/>
  <c r="BA122" i="5"/>
  <c r="AZ122" i="5"/>
  <c r="AY122" i="5"/>
  <c r="AW122" i="5"/>
  <c r="AV122" i="5"/>
  <c r="AU122" i="5"/>
  <c r="AS122" i="5"/>
  <c r="AR122" i="5"/>
  <c r="AQ122" i="5"/>
  <c r="AO122" i="5"/>
  <c r="AN122" i="5"/>
  <c r="AM122" i="5"/>
  <c r="AK122" i="5"/>
  <c r="AJ122" i="5"/>
  <c r="AI122" i="5"/>
  <c r="AG122" i="5"/>
  <c r="AF122" i="5"/>
  <c r="AE122" i="5"/>
  <c r="AC122" i="5"/>
  <c r="AB122" i="5"/>
  <c r="AA122" i="5"/>
  <c r="Y122" i="5"/>
  <c r="X122" i="5"/>
  <c r="W122" i="5"/>
  <c r="U122" i="5"/>
  <c r="T122" i="5"/>
  <c r="S122" i="5"/>
  <c r="Q122" i="5"/>
  <c r="P122" i="5"/>
  <c r="O122" i="5"/>
  <c r="M122" i="5"/>
  <c r="L122" i="5"/>
  <c r="K122" i="5"/>
  <c r="I122" i="5"/>
  <c r="H122" i="5"/>
  <c r="G122" i="5"/>
  <c r="E122" i="5"/>
  <c r="D122" i="5"/>
  <c r="C122" i="5"/>
  <c r="CC121" i="5"/>
  <c r="CB121" i="5"/>
  <c r="CA121" i="5"/>
  <c r="BY121" i="5"/>
  <c r="BX121" i="5"/>
  <c r="BW121" i="5"/>
  <c r="BU121" i="5"/>
  <c r="BT121" i="5"/>
  <c r="BS121" i="5"/>
  <c r="BQ121" i="5"/>
  <c r="BP121" i="5"/>
  <c r="BO121" i="5"/>
  <c r="BM121" i="5"/>
  <c r="BL121" i="5"/>
  <c r="BK121" i="5"/>
  <c r="BI121" i="5"/>
  <c r="BH121" i="5"/>
  <c r="BG121" i="5"/>
  <c r="BE121" i="5"/>
  <c r="BD121" i="5"/>
  <c r="BC121" i="5"/>
  <c r="BA121" i="5"/>
  <c r="AZ121" i="5"/>
  <c r="AY121" i="5"/>
  <c r="AW121" i="5"/>
  <c r="AV121" i="5"/>
  <c r="AU121" i="5"/>
  <c r="AS121" i="5"/>
  <c r="AR121" i="5"/>
  <c r="AQ121" i="5"/>
  <c r="AO121" i="5"/>
  <c r="AN121" i="5"/>
  <c r="AM121" i="5"/>
  <c r="AK121" i="5"/>
  <c r="AJ121" i="5"/>
  <c r="AI121" i="5"/>
  <c r="AG121" i="5"/>
  <c r="AF121" i="5"/>
  <c r="AE121" i="5"/>
  <c r="AC121" i="5"/>
  <c r="AB121" i="5"/>
  <c r="AA121" i="5"/>
  <c r="Y121" i="5"/>
  <c r="X121" i="5"/>
  <c r="W121" i="5"/>
  <c r="U121" i="5"/>
  <c r="T121" i="5"/>
  <c r="S121" i="5"/>
  <c r="Q121" i="5"/>
  <c r="P121" i="5"/>
  <c r="O121" i="5"/>
  <c r="M121" i="5"/>
  <c r="L121" i="5"/>
  <c r="K121" i="5"/>
  <c r="I121" i="5"/>
  <c r="H121" i="5"/>
  <c r="G121" i="5"/>
  <c r="E121" i="5"/>
  <c r="D121" i="5"/>
  <c r="C121" i="5"/>
  <c r="CC120" i="5"/>
  <c r="CB120" i="5"/>
  <c r="CA120" i="5"/>
  <c r="BY120" i="5"/>
  <c r="BX120" i="5"/>
  <c r="BW120" i="5"/>
  <c r="BU120" i="5"/>
  <c r="BT120" i="5"/>
  <c r="BS120" i="5"/>
  <c r="BQ120" i="5"/>
  <c r="BP120" i="5"/>
  <c r="BO120" i="5"/>
  <c r="BM120" i="5"/>
  <c r="BL120" i="5"/>
  <c r="BK120" i="5"/>
  <c r="BI120" i="5"/>
  <c r="BH120" i="5"/>
  <c r="BG120" i="5"/>
  <c r="BE120" i="5"/>
  <c r="BD120" i="5"/>
  <c r="BC120" i="5"/>
  <c r="BA120" i="5"/>
  <c r="AZ120" i="5"/>
  <c r="AY120" i="5"/>
  <c r="AW120" i="5"/>
  <c r="AV120" i="5"/>
  <c r="AU120" i="5"/>
  <c r="AS120" i="5"/>
  <c r="AR120" i="5"/>
  <c r="AQ120" i="5"/>
  <c r="AO120" i="5"/>
  <c r="AN120" i="5"/>
  <c r="AM120" i="5"/>
  <c r="AK120" i="5"/>
  <c r="AJ120" i="5"/>
  <c r="AI120" i="5"/>
  <c r="AG120" i="5"/>
  <c r="AF120" i="5"/>
  <c r="AE120" i="5"/>
  <c r="AC120" i="5"/>
  <c r="AB120" i="5"/>
  <c r="AA120" i="5"/>
  <c r="Y120" i="5"/>
  <c r="X120" i="5"/>
  <c r="W120" i="5"/>
  <c r="U120" i="5"/>
  <c r="T120" i="5"/>
  <c r="S120" i="5"/>
  <c r="Q120" i="5"/>
  <c r="P120" i="5"/>
  <c r="O120" i="5"/>
  <c r="M120" i="5"/>
  <c r="L120" i="5"/>
  <c r="K120" i="5"/>
  <c r="I120" i="5"/>
  <c r="H120" i="5"/>
  <c r="G120" i="5"/>
  <c r="E120" i="5"/>
  <c r="D120" i="5"/>
  <c r="C120" i="5"/>
  <c r="CC106" i="5"/>
  <c r="CB106" i="5"/>
  <c r="CA106" i="5"/>
  <c r="CC104" i="5"/>
  <c r="CB104" i="5"/>
  <c r="CA104" i="5"/>
  <c r="BZ104" i="5"/>
  <c r="BZ106" i="5" s="1"/>
  <c r="BW106" i="5"/>
  <c r="BY104" i="5"/>
  <c r="BY106" i="5" s="1"/>
  <c r="BX104" i="5"/>
  <c r="BX106" i="5" s="1"/>
  <c r="BW104" i="5"/>
  <c r="BV104" i="5"/>
  <c r="BV106" i="5" s="1"/>
  <c r="BU104" i="5"/>
  <c r="BU106" i="5" s="1"/>
  <c r="BT104" i="5"/>
  <c r="BT106" i="5" s="1"/>
  <c r="BS104" i="5"/>
  <c r="BS106" i="5" s="1"/>
  <c r="BR104" i="5"/>
  <c r="BR106" i="5" s="1"/>
  <c r="BQ104" i="5"/>
  <c r="BQ106" i="5" s="1"/>
  <c r="BP104" i="5"/>
  <c r="BP106" i="5" s="1"/>
  <c r="BO104" i="5"/>
  <c r="BO106" i="5" s="1"/>
  <c r="BN104" i="5"/>
  <c r="BN106" i="5" s="1"/>
  <c r="BM104" i="5"/>
  <c r="BM106" i="5" s="1"/>
  <c r="BL104" i="5"/>
  <c r="BL106" i="5" s="1"/>
  <c r="BK104" i="5"/>
  <c r="BK106" i="5" s="1"/>
  <c r="BJ104" i="5"/>
  <c r="BJ106" i="5" s="1"/>
  <c r="BI106" i="5"/>
  <c r="BI104" i="5"/>
  <c r="BH104" i="5"/>
  <c r="BH106" i="5" s="1"/>
  <c r="BG104" i="5"/>
  <c r="BG106" i="5" s="1"/>
  <c r="BF104" i="5"/>
  <c r="BF106" i="5" s="1"/>
  <c r="BD106" i="5"/>
  <c r="BE104" i="5"/>
  <c r="BE106" i="5" s="1"/>
  <c r="BD104" i="5"/>
  <c r="BC104" i="5"/>
  <c r="BC106" i="5" s="1"/>
  <c r="BB104" i="5"/>
  <c r="BB106" i="5" s="1"/>
  <c r="AY106" i="5"/>
  <c r="BA104" i="5"/>
  <c r="BA106" i="5" s="1"/>
  <c r="AZ104" i="5"/>
  <c r="AZ106" i="5" s="1"/>
  <c r="AY104" i="5"/>
  <c r="AX104" i="5"/>
  <c r="AX106" i="5" s="1"/>
  <c r="AW104" i="5"/>
  <c r="AW106" i="5" s="1"/>
  <c r="AV104" i="5"/>
  <c r="AV106" i="5" s="1"/>
  <c r="AU104" i="5"/>
  <c r="AU106" i="5" s="1"/>
  <c r="AT104" i="5"/>
  <c r="AT106" i="5" s="1"/>
  <c r="AS104" i="5"/>
  <c r="AS106" i="5" s="1"/>
  <c r="AR104" i="5"/>
  <c r="AR106" i="5" s="1"/>
  <c r="AQ104" i="5"/>
  <c r="AQ106" i="5" s="1"/>
  <c r="AP104" i="5"/>
  <c r="AP106" i="5" s="1"/>
  <c r="AN106" i="5"/>
  <c r="AO104" i="5"/>
  <c r="AO106" i="5" s="1"/>
  <c r="AN104" i="5"/>
  <c r="AM104" i="5"/>
  <c r="AM106" i="5" s="1"/>
  <c r="AL104" i="5"/>
  <c r="AL106" i="5" s="1"/>
  <c r="AJ106" i="5"/>
  <c r="AI106" i="5"/>
  <c r="AK104" i="5"/>
  <c r="AK106" i="5" s="1"/>
  <c r="AJ104" i="5"/>
  <c r="AI104" i="5"/>
  <c r="AH104" i="5"/>
  <c r="AH106" i="5" s="1"/>
  <c r="AG104" i="5"/>
  <c r="AG106" i="5" s="1"/>
  <c r="AF104" i="5"/>
  <c r="AF106" i="5" s="1"/>
  <c r="AE104" i="5"/>
  <c r="AE106" i="5" s="1"/>
  <c r="AD104" i="5"/>
  <c r="AD106" i="5" s="1"/>
  <c r="AC104" i="5"/>
  <c r="AC106" i="5" s="1"/>
  <c r="AB104" i="5"/>
  <c r="AB106" i="5" s="1"/>
  <c r="AA104" i="5"/>
  <c r="AA106" i="5" s="1"/>
  <c r="Z104" i="5"/>
  <c r="Z106" i="5" s="1"/>
  <c r="W106" i="5"/>
  <c r="Y104" i="5"/>
  <c r="Y106" i="5" s="1"/>
  <c r="X104" i="5"/>
  <c r="X106" i="5" s="1"/>
  <c r="W104" i="5"/>
  <c r="V104" i="5"/>
  <c r="V106" i="5" s="1"/>
  <c r="U104" i="5"/>
  <c r="U106" i="5" s="1"/>
  <c r="T104" i="5"/>
  <c r="T106" i="5" s="1"/>
  <c r="S104" i="5"/>
  <c r="S106" i="5" s="1"/>
  <c r="R104" i="5"/>
  <c r="R106" i="5" s="1"/>
  <c r="Q106" i="5"/>
  <c r="P106" i="5"/>
  <c r="Q104" i="5"/>
  <c r="P104" i="5"/>
  <c r="O104" i="5"/>
  <c r="O106" i="5" s="1"/>
  <c r="N104" i="5"/>
  <c r="N106" i="5" s="1"/>
  <c r="M106" i="5"/>
  <c r="L106" i="5"/>
  <c r="K106" i="5"/>
  <c r="M104" i="5"/>
  <c r="L104" i="5"/>
  <c r="K104" i="5"/>
  <c r="J104" i="5"/>
  <c r="J106" i="5" s="1"/>
  <c r="H106" i="5"/>
  <c r="I104" i="5"/>
  <c r="I106" i="5" s="1"/>
  <c r="H104" i="5"/>
  <c r="G104" i="5"/>
  <c r="G106" i="5" s="1"/>
  <c r="F104" i="5"/>
  <c r="F106" i="5" s="1"/>
  <c r="E106" i="5"/>
  <c r="D106" i="5"/>
  <c r="C106" i="5"/>
  <c r="E104" i="5"/>
  <c r="D104" i="5"/>
  <c r="C104" i="5"/>
  <c r="B104" i="5"/>
  <c r="B106" i="5" s="1"/>
  <c r="BR90" i="5"/>
  <c r="BM90" i="5"/>
  <c r="AT90" i="5"/>
  <c r="AO90" i="5"/>
  <c r="AL90" i="5"/>
  <c r="AI90" i="5"/>
  <c r="AG90" i="5"/>
  <c r="AD90" i="5"/>
  <c r="V90" i="5"/>
  <c r="Q90" i="5"/>
  <c r="C90" i="5"/>
  <c r="CC89" i="5"/>
  <c r="CB89" i="5"/>
  <c r="CA89" i="5"/>
  <c r="BZ89" i="5"/>
  <c r="BY89" i="5"/>
  <c r="BX89" i="5"/>
  <c r="BW89" i="5"/>
  <c r="BV89" i="5"/>
  <c r="BU89" i="5"/>
  <c r="BT89" i="5"/>
  <c r="BS89" i="5"/>
  <c r="BR89" i="5"/>
  <c r="BQ89" i="5"/>
  <c r="BP89" i="5"/>
  <c r="BO89" i="5"/>
  <c r="BN89" i="5"/>
  <c r="BM89" i="5"/>
  <c r="BL89" i="5"/>
  <c r="BK89" i="5"/>
  <c r="BJ89" i="5"/>
  <c r="BI89" i="5"/>
  <c r="BH89" i="5"/>
  <c r="BG89" i="5"/>
  <c r="BF89" i="5"/>
  <c r="BE89" i="5"/>
  <c r="BD89" i="5"/>
  <c r="BC89" i="5"/>
  <c r="BB89" i="5"/>
  <c r="BA89" i="5"/>
  <c r="AZ89" i="5"/>
  <c r="AY89" i="5"/>
  <c r="AX89" i="5"/>
  <c r="AW89" i="5"/>
  <c r="AV89" i="5"/>
  <c r="AU89" i="5"/>
  <c r="AT89" i="5"/>
  <c r="AS89" i="5"/>
  <c r="AR89" i="5"/>
  <c r="AQ89" i="5"/>
  <c r="AP89" i="5"/>
  <c r="AO89" i="5"/>
  <c r="AN89" i="5"/>
  <c r="AM89" i="5"/>
  <c r="AL89" i="5"/>
  <c r="AK89" i="5"/>
  <c r="AJ89" i="5"/>
  <c r="AI89" i="5"/>
  <c r="AH89" i="5"/>
  <c r="AG89" i="5"/>
  <c r="AF89" i="5"/>
  <c r="AE89" i="5"/>
  <c r="AD89" i="5"/>
  <c r="AC89" i="5"/>
  <c r="AB89" i="5"/>
  <c r="AA89" i="5"/>
  <c r="Z89" i="5"/>
  <c r="Y89" i="5"/>
  <c r="X89" i="5"/>
  <c r="W89" i="5"/>
  <c r="V89" i="5"/>
  <c r="U89" i="5"/>
  <c r="T89" i="5"/>
  <c r="S89" i="5"/>
  <c r="R89" i="5"/>
  <c r="Q89" i="5"/>
  <c r="P89" i="5"/>
  <c r="O89" i="5"/>
  <c r="N89" i="5"/>
  <c r="M89" i="5"/>
  <c r="L89" i="5"/>
  <c r="K89" i="5"/>
  <c r="J89" i="5"/>
  <c r="I89" i="5"/>
  <c r="H89" i="5"/>
  <c r="G89" i="5"/>
  <c r="F89" i="5"/>
  <c r="E89" i="5"/>
  <c r="D89" i="5"/>
  <c r="C89" i="5"/>
  <c r="CC88" i="5"/>
  <c r="CC90" i="5" s="1"/>
  <c r="CB88" i="5"/>
  <c r="CB90" i="5" s="1"/>
  <c r="CA88" i="5"/>
  <c r="CA90" i="5" s="1"/>
  <c r="BZ88" i="5"/>
  <c r="BZ90" i="5" s="1"/>
  <c r="BY88" i="5"/>
  <c r="BY90" i="5" s="1"/>
  <c r="BX88" i="5"/>
  <c r="BX90" i="5" s="1"/>
  <c r="BW88" i="5"/>
  <c r="BW90" i="5" s="1"/>
  <c r="BV88" i="5"/>
  <c r="BV90" i="5" s="1"/>
  <c r="BU88" i="5"/>
  <c r="BU90" i="5" s="1"/>
  <c r="BT88" i="5"/>
  <c r="BT90" i="5" s="1"/>
  <c r="BS88" i="5"/>
  <c r="BS90" i="5" s="1"/>
  <c r="BR88" i="5"/>
  <c r="BQ88" i="5"/>
  <c r="BQ90" i="5" s="1"/>
  <c r="BP88" i="5"/>
  <c r="BP90" i="5" s="1"/>
  <c r="BO88" i="5"/>
  <c r="BO90" i="5" s="1"/>
  <c r="BN88" i="5"/>
  <c r="BN90" i="5" s="1"/>
  <c r="BM88" i="5"/>
  <c r="BL88" i="5"/>
  <c r="BL90" i="5" s="1"/>
  <c r="BK88" i="5"/>
  <c r="BK90" i="5" s="1"/>
  <c r="BJ88" i="5"/>
  <c r="BJ90" i="5" s="1"/>
  <c r="BI88" i="5"/>
  <c r="BI90" i="5" s="1"/>
  <c r="BH88" i="5"/>
  <c r="BH90" i="5" s="1"/>
  <c r="BG88" i="5"/>
  <c r="BG90" i="5" s="1"/>
  <c r="BF88" i="5"/>
  <c r="BF90" i="5" s="1"/>
  <c r="BE88" i="5"/>
  <c r="BE90" i="5" s="1"/>
  <c r="BD88" i="5"/>
  <c r="BD90" i="5" s="1"/>
  <c r="BC88" i="5"/>
  <c r="BC90" i="5" s="1"/>
  <c r="BB88" i="5"/>
  <c r="BB90" i="5" s="1"/>
  <c r="BA88" i="5"/>
  <c r="BA90" i="5" s="1"/>
  <c r="AZ88" i="5"/>
  <c r="AZ90" i="5" s="1"/>
  <c r="AY88" i="5"/>
  <c r="AY90" i="5" s="1"/>
  <c r="AX88" i="5"/>
  <c r="AX90" i="5" s="1"/>
  <c r="AW88" i="5"/>
  <c r="AW90" i="5" s="1"/>
  <c r="AV88" i="5"/>
  <c r="AV90" i="5" s="1"/>
  <c r="AU88" i="5"/>
  <c r="AU90" i="5" s="1"/>
  <c r="AT88" i="5"/>
  <c r="AS88" i="5"/>
  <c r="AS90" i="5" s="1"/>
  <c r="AR88" i="5"/>
  <c r="AR90" i="5" s="1"/>
  <c r="AQ88" i="5"/>
  <c r="AQ90" i="5" s="1"/>
  <c r="AP88" i="5"/>
  <c r="AP90" i="5" s="1"/>
  <c r="AO88" i="5"/>
  <c r="AN88" i="5"/>
  <c r="AN90" i="5" s="1"/>
  <c r="AM88" i="5"/>
  <c r="AM90" i="5" s="1"/>
  <c r="AL88" i="5"/>
  <c r="AK88" i="5"/>
  <c r="AK90" i="5" s="1"/>
  <c r="AJ88" i="5"/>
  <c r="AJ90" i="5" s="1"/>
  <c r="AI88" i="5"/>
  <c r="AH88" i="5"/>
  <c r="AH90" i="5" s="1"/>
  <c r="AG88" i="5"/>
  <c r="AF88" i="5"/>
  <c r="AF90" i="5" s="1"/>
  <c r="AE88" i="5"/>
  <c r="AE90" i="5" s="1"/>
  <c r="AD88" i="5"/>
  <c r="AC88" i="5"/>
  <c r="AC90" i="5" s="1"/>
  <c r="AB88" i="5"/>
  <c r="AB90" i="5" s="1"/>
  <c r="AA88" i="5"/>
  <c r="AA90" i="5" s="1"/>
  <c r="Z88" i="5"/>
  <c r="Z90" i="5" s="1"/>
  <c r="Y88" i="5"/>
  <c r="Y90" i="5" s="1"/>
  <c r="X88" i="5"/>
  <c r="X90" i="5" s="1"/>
  <c r="W88" i="5"/>
  <c r="W90" i="5" s="1"/>
  <c r="V88" i="5"/>
  <c r="U88" i="5"/>
  <c r="U90" i="5" s="1"/>
  <c r="T88" i="5"/>
  <c r="T90" i="5" s="1"/>
  <c r="S88" i="5"/>
  <c r="S90" i="5" s="1"/>
  <c r="R88" i="5"/>
  <c r="R90" i="5" s="1"/>
  <c r="Q88" i="5"/>
  <c r="P88" i="5"/>
  <c r="P90" i="5" s="1"/>
  <c r="O88" i="5"/>
  <c r="O90" i="5" s="1"/>
  <c r="N88" i="5"/>
  <c r="N90" i="5" s="1"/>
  <c r="M88" i="5"/>
  <c r="M90" i="5" s="1"/>
  <c r="L88" i="5"/>
  <c r="L90" i="5" s="1"/>
  <c r="K88" i="5"/>
  <c r="K90" i="5" s="1"/>
  <c r="J88" i="5"/>
  <c r="J90" i="5" s="1"/>
  <c r="I88" i="5"/>
  <c r="I90" i="5" s="1"/>
  <c r="H88" i="5"/>
  <c r="H90" i="5" s="1"/>
  <c r="G88" i="5"/>
  <c r="G90" i="5" s="1"/>
  <c r="F88" i="5"/>
  <c r="F90" i="5" s="1"/>
  <c r="E88" i="5"/>
  <c r="E90" i="5" s="1"/>
  <c r="D88" i="5"/>
  <c r="D90" i="5" s="1"/>
  <c r="C88" i="5"/>
  <c r="B90" i="5"/>
  <c r="B89" i="5"/>
  <c r="B88" i="5"/>
  <c r="T24" i="5" a="1"/>
  <c r="T24" i="5" s="1"/>
  <c r="S24" i="5" a="1"/>
  <c r="S24" i="5" s="1"/>
  <c r="R24" i="5" a="1"/>
  <c r="R24" i="5" s="1"/>
  <c r="Q24" i="5" a="1"/>
  <c r="Q24" i="5" s="1"/>
  <c r="P24" i="5" a="1"/>
  <c r="P24" i="5" s="1"/>
  <c r="O24" i="5" a="1"/>
  <c r="O24" i="5" s="1"/>
  <c r="N24" i="5" a="1"/>
  <c r="N24" i="5" s="1"/>
  <c r="M24" i="5" a="1"/>
  <c r="M24" i="5" s="1"/>
  <c r="L24" i="5" a="1"/>
  <c r="L24" i="5" s="1"/>
  <c r="K24" i="5" a="1"/>
  <c r="K24" i="5" s="1"/>
  <c r="J24" i="5" a="1"/>
  <c r="J24" i="5" s="1"/>
  <c r="I24" i="5" a="1"/>
  <c r="I24" i="5" s="1"/>
  <c r="H24" i="5" a="1"/>
  <c r="H24" i="5" s="1"/>
  <c r="G24" i="5" a="1"/>
  <c r="G24" i="5" s="1"/>
  <c r="F24" i="5" a="1"/>
  <c r="F24" i="5" s="1"/>
  <c r="E24" i="5" a="1"/>
  <c r="E24" i="5" s="1"/>
  <c r="D24" i="5" a="1"/>
  <c r="D24" i="5" s="1"/>
  <c r="C24" i="5" a="1"/>
  <c r="C24" i="5" s="1"/>
  <c r="B24" i="5" a="1"/>
  <c r="B24" i="5" s="1"/>
  <c r="Y23" i="13" l="1"/>
  <c r="L49" i="13"/>
  <c r="L48" i="13"/>
  <c r="Y35" i="13"/>
  <c r="L50" i="13"/>
  <c r="U21" i="5"/>
  <c r="T21" i="5"/>
  <c r="S21" i="5"/>
  <c r="R21" i="5"/>
  <c r="Q21" i="5"/>
  <c r="P21" i="5"/>
  <c r="O21" i="5"/>
  <c r="N21" i="5"/>
  <c r="M21" i="5"/>
  <c r="L21" i="5"/>
  <c r="K21" i="5"/>
  <c r="J21" i="5"/>
  <c r="I21" i="5"/>
  <c r="H21" i="5"/>
  <c r="G21" i="5"/>
  <c r="F21" i="5"/>
  <c r="E21" i="5"/>
  <c r="D21" i="5"/>
  <c r="C21" i="5"/>
  <c r="B21" i="5"/>
  <c r="U20" i="5"/>
  <c r="T20" i="5"/>
  <c r="S20" i="5"/>
  <c r="R20" i="5"/>
  <c r="Q20" i="5"/>
  <c r="P20" i="5"/>
  <c r="O20" i="5"/>
  <c r="N20" i="5"/>
  <c r="M20" i="5"/>
  <c r="L20" i="5"/>
  <c r="K20" i="5"/>
  <c r="J20" i="5"/>
  <c r="I20" i="5"/>
  <c r="H20" i="5"/>
  <c r="G20" i="5"/>
  <c r="F20" i="5"/>
  <c r="E20" i="5"/>
  <c r="D20" i="5"/>
  <c r="C20" i="5"/>
  <c r="B20" i="5"/>
  <c r="U19" i="5"/>
  <c r="T19" i="5"/>
  <c r="S19" i="5"/>
  <c r="R19" i="5"/>
  <c r="Q19" i="5"/>
  <c r="P19" i="5"/>
  <c r="O19" i="5"/>
  <c r="N19" i="5"/>
  <c r="M19" i="5"/>
  <c r="L19" i="5"/>
  <c r="K19" i="5"/>
  <c r="J19" i="5"/>
  <c r="I19" i="5"/>
  <c r="H19" i="5"/>
  <c r="G19" i="5"/>
  <c r="F19" i="5"/>
  <c r="E19" i="5"/>
  <c r="D19" i="5"/>
  <c r="C19" i="5"/>
  <c r="B19" i="5"/>
  <c r="U18" i="5"/>
  <c r="T18" i="5"/>
  <c r="S18" i="5"/>
  <c r="R18" i="5"/>
  <c r="Q18" i="5"/>
  <c r="P18" i="5"/>
  <c r="O18" i="5"/>
  <c r="N18" i="5"/>
  <c r="M18" i="5"/>
  <c r="L18" i="5"/>
  <c r="K18" i="5"/>
  <c r="J18" i="5"/>
  <c r="I18" i="5"/>
  <c r="H18" i="5"/>
  <c r="G18" i="5"/>
  <c r="F18" i="5"/>
  <c r="E18" i="5"/>
  <c r="D18" i="5"/>
  <c r="C18" i="5"/>
  <c r="B18" i="5"/>
  <c r="U17" i="5"/>
  <c r="T17" i="5"/>
  <c r="S17" i="5"/>
  <c r="R17" i="5"/>
  <c r="Q17" i="5"/>
  <c r="P17" i="5"/>
  <c r="O17" i="5"/>
  <c r="N17" i="5"/>
  <c r="M17" i="5"/>
  <c r="L17" i="5"/>
  <c r="K17" i="5"/>
  <c r="J17" i="5"/>
  <c r="I17" i="5"/>
  <c r="H17" i="5"/>
  <c r="G17" i="5"/>
  <c r="F17" i="5"/>
  <c r="E17" i="5"/>
  <c r="D17" i="5"/>
  <c r="C17" i="5"/>
  <c r="B17" i="5"/>
  <c r="U16" i="5"/>
  <c r="T16" i="5"/>
  <c r="S16" i="5"/>
  <c r="R16" i="5"/>
  <c r="Q16" i="5"/>
  <c r="P16" i="5"/>
  <c r="O16" i="5"/>
  <c r="N16" i="5"/>
  <c r="M16" i="5"/>
  <c r="L16" i="5"/>
  <c r="K16" i="5"/>
  <c r="J16" i="5"/>
  <c r="I16" i="5"/>
  <c r="H16" i="5"/>
  <c r="G16" i="5"/>
  <c r="F16" i="5"/>
  <c r="E16" i="5"/>
  <c r="D16" i="5"/>
  <c r="C16" i="5"/>
  <c r="B16" i="5"/>
  <c r="U15" i="5"/>
  <c r="T15" i="5"/>
  <c r="S15" i="5"/>
  <c r="R15" i="5"/>
  <c r="Q15" i="5"/>
  <c r="P15" i="5"/>
  <c r="O15" i="5"/>
  <c r="N15" i="5"/>
  <c r="M15" i="5"/>
  <c r="L15" i="5"/>
  <c r="K15" i="5"/>
  <c r="J15" i="5"/>
  <c r="I15" i="5"/>
  <c r="H15" i="5"/>
  <c r="G15" i="5"/>
  <c r="F15" i="5"/>
  <c r="E15" i="5"/>
  <c r="D15" i="5"/>
  <c r="C15" i="5"/>
  <c r="B15" i="5"/>
  <c r="U14" i="5"/>
  <c r="T14" i="5"/>
  <c r="S14" i="5"/>
  <c r="R14" i="5"/>
  <c r="Q14" i="5"/>
  <c r="P14" i="5"/>
  <c r="O14" i="5"/>
  <c r="N14" i="5"/>
  <c r="M14" i="5"/>
  <c r="L14" i="5"/>
  <c r="K14" i="5"/>
  <c r="J14" i="5"/>
  <c r="I14" i="5"/>
  <c r="H14" i="5"/>
  <c r="G14" i="5"/>
  <c r="F14" i="5"/>
  <c r="E14" i="5"/>
  <c r="D14" i="5"/>
  <c r="C14" i="5"/>
  <c r="B14" i="5"/>
  <c r="U13" i="5"/>
  <c r="T13" i="5"/>
  <c r="S13" i="5"/>
  <c r="R13" i="5"/>
  <c r="Q13" i="5"/>
  <c r="P13" i="5"/>
  <c r="O13" i="5"/>
  <c r="N13" i="5"/>
  <c r="M13" i="5"/>
  <c r="L13" i="5"/>
  <c r="K13" i="5"/>
  <c r="J13" i="5"/>
  <c r="I13" i="5"/>
  <c r="H13" i="5"/>
  <c r="G13" i="5"/>
  <c r="F13" i="5"/>
  <c r="E13" i="5"/>
  <c r="D13" i="5"/>
  <c r="C13" i="5"/>
  <c r="B13" i="5"/>
  <c r="U12" i="5"/>
  <c r="T12" i="5"/>
  <c r="S12" i="5"/>
  <c r="R12" i="5"/>
  <c r="Q12" i="5"/>
  <c r="P12" i="5"/>
  <c r="O12" i="5"/>
  <c r="N12" i="5"/>
  <c r="M12" i="5"/>
  <c r="L12" i="5"/>
  <c r="K12" i="5"/>
  <c r="J12" i="5"/>
  <c r="I12" i="5"/>
  <c r="H12" i="5"/>
  <c r="G12" i="5"/>
  <c r="F12" i="5"/>
  <c r="E12" i="5"/>
  <c r="D12" i="5"/>
  <c r="C12" i="5"/>
  <c r="B12" i="5"/>
  <c r="U11" i="5"/>
  <c r="T11" i="5"/>
  <c r="S11" i="5"/>
  <c r="R11" i="5"/>
  <c r="Q11" i="5"/>
  <c r="P11" i="5"/>
  <c r="O11" i="5"/>
  <c r="N11" i="5"/>
  <c r="M11" i="5"/>
  <c r="L11" i="5"/>
  <c r="K11" i="5"/>
  <c r="J11" i="5"/>
  <c r="I11" i="5"/>
  <c r="H11" i="5"/>
  <c r="G11" i="5"/>
  <c r="F11" i="5"/>
  <c r="E11" i="5"/>
  <c r="D11" i="5"/>
  <c r="C11" i="5"/>
  <c r="B11" i="5"/>
  <c r="L51" i="13" l="1"/>
  <c r="D42" i="10"/>
  <c r="B40" i="10"/>
  <c r="C37" i="10"/>
  <c r="D34" i="10"/>
  <c r="B20" i="10"/>
  <c r="B22" i="10" s="1"/>
  <c r="D30" i="9"/>
  <c r="C30" i="9"/>
  <c r="I30" i="1"/>
  <c r="H30" i="1"/>
  <c r="K30" i="1" s="1"/>
  <c r="E30" i="1"/>
  <c r="J30" i="1" s="1"/>
  <c r="D30" i="1"/>
  <c r="D202" i="4"/>
  <c r="E202" i="4" s="1"/>
  <c r="F202" i="4" s="1"/>
  <c r="C202" i="4"/>
  <c r="E156" i="4"/>
  <c r="D43" i="10" s="1"/>
  <c r="D156" i="4"/>
  <c r="C43" i="10" s="1"/>
  <c r="C156" i="4"/>
  <c r="E155" i="4"/>
  <c r="D155" i="4"/>
  <c r="C42" i="10" s="1"/>
  <c r="C155" i="4"/>
  <c r="B42" i="10" s="1"/>
  <c r="E42" i="10" s="1"/>
  <c r="E154" i="4"/>
  <c r="D41" i="10" s="1"/>
  <c r="D154" i="4"/>
  <c r="C41" i="10" s="1"/>
  <c r="C154" i="4"/>
  <c r="B41" i="10" s="1"/>
  <c r="E153" i="4"/>
  <c r="D40" i="10" s="1"/>
  <c r="D153" i="4"/>
  <c r="C40" i="10" s="1"/>
  <c r="C153" i="4"/>
  <c r="E152" i="4"/>
  <c r="D39" i="10" s="1"/>
  <c r="D152" i="4"/>
  <c r="C39" i="10" s="1"/>
  <c r="C152" i="4"/>
  <c r="B39" i="10" s="1"/>
  <c r="E39" i="10" s="1"/>
  <c r="E151" i="4"/>
  <c r="D38" i="10" s="1"/>
  <c r="D151" i="4"/>
  <c r="C38" i="10" s="1"/>
  <c r="C151" i="4"/>
  <c r="B38" i="10" s="1"/>
  <c r="E150" i="4"/>
  <c r="D37" i="10" s="1"/>
  <c r="D150" i="4"/>
  <c r="C150" i="4"/>
  <c r="B37" i="10" s="1"/>
  <c r="E149" i="4"/>
  <c r="D36" i="10" s="1"/>
  <c r="D149" i="4"/>
  <c r="C36" i="10" s="1"/>
  <c r="C149" i="4"/>
  <c r="C131" i="4" s="1"/>
  <c r="E148" i="4"/>
  <c r="D35" i="10" s="1"/>
  <c r="D148" i="4"/>
  <c r="C35" i="10" s="1"/>
  <c r="C148" i="4"/>
  <c r="B35" i="10" s="1"/>
  <c r="E147" i="4"/>
  <c r="D147" i="4"/>
  <c r="C34" i="10" s="1"/>
  <c r="C147" i="4"/>
  <c r="B34" i="10" s="1"/>
  <c r="E146" i="4"/>
  <c r="D33" i="10" s="1"/>
  <c r="D146" i="4"/>
  <c r="C33" i="10" s="1"/>
  <c r="C146" i="4"/>
  <c r="B33" i="10" s="1"/>
  <c r="E145" i="4"/>
  <c r="D145" i="4"/>
  <c r="C145" i="4"/>
  <c r="B3" i="17"/>
  <c r="B2" i="17"/>
  <c r="B3" i="16"/>
  <c r="B2" i="16"/>
  <c r="B3" i="13"/>
  <c r="B2" i="13"/>
  <c r="B3" i="18"/>
  <c r="B2" i="18"/>
  <c r="B3" i="7"/>
  <c r="B2" i="7"/>
  <c r="B3" i="5"/>
  <c r="B2" i="5"/>
  <c r="B3" i="10"/>
  <c r="B2" i="10"/>
  <c r="B3" i="9"/>
  <c r="B2" i="9"/>
  <c r="B3" i="1"/>
  <c r="B2" i="1"/>
  <c r="B3" i="6"/>
  <c r="B2" i="6"/>
  <c r="B116" i="4"/>
  <c r="C24" i="4"/>
  <c r="C20" i="3"/>
  <c r="C138" i="4" l="1"/>
  <c r="C116" i="4" s="1"/>
  <c r="B43" i="10"/>
  <c r="E43" i="10" s="1"/>
  <c r="B36" i="10"/>
  <c r="E36" i="10"/>
  <c r="E34" i="10"/>
  <c r="E37" i="10"/>
  <c r="E40" i="10"/>
  <c r="E35" i="10"/>
  <c r="E38" i="10"/>
  <c r="E33" i="10"/>
  <c r="E41" i="10"/>
  <c r="E30" i="9"/>
  <c r="M30" i="9" s="1"/>
  <c r="F30" i="9"/>
  <c r="H30" i="9" s="1"/>
  <c r="C129" i="4"/>
  <c r="C137" i="4"/>
  <c r="C132" i="4"/>
  <c r="C135" i="4"/>
  <c r="C134" i="4"/>
  <c r="C130" i="4"/>
  <c r="C133" i="4"/>
  <c r="C128" i="4"/>
  <c r="C136" i="4"/>
  <c r="C127" i="4"/>
  <c r="L30" i="9" l="1"/>
  <c r="N30" i="9"/>
  <c r="K30" i="9"/>
  <c r="J30" i="9"/>
  <c r="I30" i="9"/>
  <c r="G30" i="9"/>
  <c r="E204" i="4"/>
  <c r="F204" i="4" s="1"/>
  <c r="E203" i="4"/>
  <c r="F203" i="4" s="1"/>
  <c r="E201" i="4"/>
  <c r="F201" i="4" s="1"/>
  <c r="E200" i="4"/>
  <c r="F200" i="4" s="1"/>
  <c r="E199" i="4"/>
  <c r="F199" i="4" s="1"/>
  <c r="E198" i="4"/>
  <c r="F198" i="4" s="1"/>
  <c r="A56" i="18" l="1"/>
  <c r="A57" i="18" s="1"/>
  <c r="A58" i="18" s="1"/>
  <c r="A59" i="18" s="1"/>
  <c r="A60" i="18" s="1"/>
  <c r="A61" i="18" s="1"/>
  <c r="A62" i="18" s="1"/>
  <c r="A63" i="18" s="1"/>
  <c r="A64" i="18" s="1"/>
  <c r="A65" i="18" s="1"/>
  <c r="A66" i="18" s="1"/>
  <c r="A67" i="18" s="1"/>
  <c r="A68" i="18" s="1"/>
  <c r="A69" i="18" s="1"/>
  <c r="A70" i="18" s="1"/>
  <c r="A71" i="18" s="1"/>
  <c r="A72" i="18" s="1"/>
  <c r="A73" i="18" s="1"/>
  <c r="A74" i="18" s="1"/>
  <c r="CC83" i="5" l="1"/>
  <c r="CB83" i="5"/>
  <c r="CA83" i="5"/>
  <c r="BZ83" i="5"/>
  <c r="BY83" i="5"/>
  <c r="BX83" i="5"/>
  <c r="BW83" i="5"/>
  <c r="BV83" i="5"/>
  <c r="BU83" i="5"/>
  <c r="BT83" i="5"/>
  <c r="BS83" i="5"/>
  <c r="BR83" i="5"/>
  <c r="BQ83" i="5"/>
  <c r="BP83" i="5"/>
  <c r="BO83" i="5"/>
  <c r="BN83" i="5"/>
  <c r="BM83" i="5"/>
  <c r="BL83" i="5"/>
  <c r="BK83" i="5"/>
  <c r="BJ83" i="5"/>
  <c r="BI83" i="5"/>
  <c r="BH83" i="5"/>
  <c r="BG83" i="5"/>
  <c r="BF83" i="5"/>
  <c r="BE83" i="5"/>
  <c r="BD83" i="5"/>
  <c r="BC83" i="5"/>
  <c r="BB83" i="5"/>
  <c r="BA83" i="5"/>
  <c r="AZ83" i="5"/>
  <c r="AY83" i="5"/>
  <c r="AX83" i="5"/>
  <c r="AW83" i="5"/>
  <c r="AV83" i="5"/>
  <c r="AU83" i="5"/>
  <c r="AT83" i="5"/>
  <c r="AS83" i="5"/>
  <c r="AR83" i="5"/>
  <c r="AQ83" i="5"/>
  <c r="AP83" i="5"/>
  <c r="AO83" i="5"/>
  <c r="AN83" i="5"/>
  <c r="AM83" i="5"/>
  <c r="AL83" i="5"/>
  <c r="AK83" i="5"/>
  <c r="AJ83" i="5"/>
  <c r="AI83" i="5"/>
  <c r="AH83" i="5"/>
  <c r="AG83" i="5"/>
  <c r="AF83" i="5"/>
  <c r="AE83" i="5"/>
  <c r="AD83" i="5"/>
  <c r="AC83" i="5"/>
  <c r="AB83" i="5"/>
  <c r="AA83" i="5"/>
  <c r="Z83" i="5"/>
  <c r="Y83" i="5"/>
  <c r="X83" i="5"/>
  <c r="W83" i="5"/>
  <c r="V83" i="5"/>
  <c r="U83" i="5"/>
  <c r="T83" i="5"/>
  <c r="S83" i="5"/>
  <c r="R83" i="5"/>
  <c r="Q83" i="5"/>
  <c r="P83" i="5"/>
  <c r="O83" i="5"/>
  <c r="N83" i="5"/>
  <c r="M83" i="5"/>
  <c r="L83" i="5"/>
  <c r="K83" i="5"/>
  <c r="J83" i="5"/>
  <c r="I83" i="5"/>
  <c r="H83" i="5"/>
  <c r="G83" i="5"/>
  <c r="F83" i="5"/>
  <c r="E83" i="5"/>
  <c r="D83" i="5"/>
  <c r="C83" i="5"/>
  <c r="B83" i="5"/>
  <c r="CC82" i="5"/>
  <c r="CB82" i="5"/>
  <c r="CA82" i="5"/>
  <c r="BZ82" i="5"/>
  <c r="BY82" i="5"/>
  <c r="BX82" i="5"/>
  <c r="BW82" i="5"/>
  <c r="BV82" i="5"/>
  <c r="BU82" i="5"/>
  <c r="BT82" i="5"/>
  <c r="BS82" i="5"/>
  <c r="BR82" i="5"/>
  <c r="BQ82" i="5"/>
  <c r="BP82" i="5"/>
  <c r="BO82" i="5"/>
  <c r="BN82" i="5"/>
  <c r="BM82" i="5"/>
  <c r="BL82" i="5"/>
  <c r="BK82" i="5"/>
  <c r="BJ82" i="5"/>
  <c r="BI82" i="5"/>
  <c r="BH82" i="5"/>
  <c r="BG82" i="5"/>
  <c r="BF82" i="5"/>
  <c r="BE82" i="5"/>
  <c r="BD82" i="5"/>
  <c r="BC82" i="5"/>
  <c r="BB82" i="5"/>
  <c r="BA82" i="5"/>
  <c r="AZ82" i="5"/>
  <c r="AY82" i="5"/>
  <c r="AX82" i="5"/>
  <c r="AW82" i="5"/>
  <c r="AV82" i="5"/>
  <c r="AU82" i="5"/>
  <c r="AT82" i="5"/>
  <c r="AS82" i="5"/>
  <c r="AR82" i="5"/>
  <c r="AQ82" i="5"/>
  <c r="AP82" i="5"/>
  <c r="AO82" i="5"/>
  <c r="AN82" i="5"/>
  <c r="AM82" i="5"/>
  <c r="AL82" i="5"/>
  <c r="AK82" i="5"/>
  <c r="AJ82" i="5"/>
  <c r="AI82" i="5"/>
  <c r="AH82" i="5"/>
  <c r="AG82" i="5"/>
  <c r="AF82" i="5"/>
  <c r="AE82" i="5"/>
  <c r="AD82" i="5"/>
  <c r="AC82" i="5"/>
  <c r="AB82" i="5"/>
  <c r="AA82" i="5"/>
  <c r="Z82" i="5"/>
  <c r="Y82" i="5"/>
  <c r="X82" i="5"/>
  <c r="W82" i="5"/>
  <c r="V82" i="5"/>
  <c r="U82" i="5"/>
  <c r="T82" i="5"/>
  <c r="S82" i="5"/>
  <c r="R82" i="5"/>
  <c r="Q82" i="5"/>
  <c r="P82" i="5"/>
  <c r="O82" i="5"/>
  <c r="N82" i="5"/>
  <c r="M82" i="5"/>
  <c r="L82" i="5"/>
  <c r="K82" i="5"/>
  <c r="J82" i="5"/>
  <c r="I82" i="5"/>
  <c r="H82" i="5"/>
  <c r="G82" i="5"/>
  <c r="F82" i="5"/>
  <c r="E82" i="5"/>
  <c r="D82" i="5"/>
  <c r="C82" i="5"/>
  <c r="B82" i="5"/>
  <c r="CC81" i="5"/>
  <c r="CB81" i="5"/>
  <c r="CA81" i="5"/>
  <c r="BZ81" i="5"/>
  <c r="BY81" i="5"/>
  <c r="BX81" i="5"/>
  <c r="BW81" i="5"/>
  <c r="BV81" i="5"/>
  <c r="BU81" i="5"/>
  <c r="BT81" i="5"/>
  <c r="BS81" i="5"/>
  <c r="BR81" i="5"/>
  <c r="BQ81" i="5"/>
  <c r="BP81" i="5"/>
  <c r="BO81" i="5"/>
  <c r="BN81" i="5"/>
  <c r="BM81" i="5"/>
  <c r="BL81" i="5"/>
  <c r="BK81" i="5"/>
  <c r="BJ81" i="5"/>
  <c r="BI81" i="5"/>
  <c r="BH81" i="5"/>
  <c r="BG81" i="5"/>
  <c r="BF81" i="5"/>
  <c r="BE81" i="5"/>
  <c r="BD81" i="5"/>
  <c r="BC81" i="5"/>
  <c r="BB81" i="5"/>
  <c r="BA81" i="5"/>
  <c r="AZ81" i="5"/>
  <c r="AY81" i="5"/>
  <c r="AX81" i="5"/>
  <c r="AW81" i="5"/>
  <c r="AV81" i="5"/>
  <c r="AU81" i="5"/>
  <c r="AT81" i="5"/>
  <c r="AS81" i="5"/>
  <c r="AR81" i="5"/>
  <c r="AQ81" i="5"/>
  <c r="AP81" i="5"/>
  <c r="AO81" i="5"/>
  <c r="AN81" i="5"/>
  <c r="AM81" i="5"/>
  <c r="AL81" i="5"/>
  <c r="AK81" i="5"/>
  <c r="AJ81" i="5"/>
  <c r="AI81" i="5"/>
  <c r="AH81" i="5"/>
  <c r="AG81" i="5"/>
  <c r="AF81" i="5"/>
  <c r="AE81" i="5"/>
  <c r="AD81" i="5"/>
  <c r="AC81" i="5"/>
  <c r="AB81" i="5"/>
  <c r="AA81" i="5"/>
  <c r="Z81" i="5"/>
  <c r="Y81" i="5"/>
  <c r="X81" i="5"/>
  <c r="W81" i="5"/>
  <c r="V81" i="5"/>
  <c r="U81" i="5"/>
  <c r="T81" i="5"/>
  <c r="S81" i="5"/>
  <c r="R81" i="5"/>
  <c r="Q81" i="5"/>
  <c r="P81" i="5"/>
  <c r="O81" i="5"/>
  <c r="N81" i="5"/>
  <c r="M81" i="5"/>
  <c r="L81" i="5"/>
  <c r="K81" i="5"/>
  <c r="J81" i="5"/>
  <c r="I81" i="5"/>
  <c r="H81" i="5"/>
  <c r="G81" i="5"/>
  <c r="F81" i="5"/>
  <c r="E81" i="5"/>
  <c r="D81" i="5"/>
  <c r="C81" i="5"/>
  <c r="B81" i="5"/>
  <c r="CC80" i="5"/>
  <c r="CB80" i="5"/>
  <c r="CA80" i="5"/>
  <c r="BZ80" i="5"/>
  <c r="BY80" i="5"/>
  <c r="BX80" i="5"/>
  <c r="BW80" i="5"/>
  <c r="BV80" i="5"/>
  <c r="BU80" i="5"/>
  <c r="BT80" i="5"/>
  <c r="BS80" i="5"/>
  <c r="BR80" i="5"/>
  <c r="BQ80" i="5"/>
  <c r="BP80" i="5"/>
  <c r="BO80" i="5"/>
  <c r="BN80" i="5"/>
  <c r="BM80" i="5"/>
  <c r="BL80" i="5"/>
  <c r="BK80" i="5"/>
  <c r="BJ80" i="5"/>
  <c r="BI80" i="5"/>
  <c r="BH80" i="5"/>
  <c r="BG80" i="5"/>
  <c r="BF80" i="5"/>
  <c r="BE80" i="5"/>
  <c r="BD80" i="5"/>
  <c r="BC80" i="5"/>
  <c r="BB80" i="5"/>
  <c r="BA80" i="5"/>
  <c r="AZ80" i="5"/>
  <c r="AY80" i="5"/>
  <c r="AX80" i="5"/>
  <c r="AW80" i="5"/>
  <c r="AV80" i="5"/>
  <c r="AU80" i="5"/>
  <c r="AT80" i="5"/>
  <c r="AS80" i="5"/>
  <c r="AR80" i="5"/>
  <c r="AQ80" i="5"/>
  <c r="AP80" i="5"/>
  <c r="AO80" i="5"/>
  <c r="AN80" i="5"/>
  <c r="AM80" i="5"/>
  <c r="AL80" i="5"/>
  <c r="AK80" i="5"/>
  <c r="AJ80" i="5"/>
  <c r="AI80" i="5"/>
  <c r="AH80" i="5"/>
  <c r="AG80" i="5"/>
  <c r="AF80" i="5"/>
  <c r="AE80" i="5"/>
  <c r="AD80" i="5"/>
  <c r="AC80" i="5"/>
  <c r="AB80" i="5"/>
  <c r="AA80" i="5"/>
  <c r="Z80" i="5"/>
  <c r="Y80" i="5"/>
  <c r="X80" i="5"/>
  <c r="W80" i="5"/>
  <c r="V80" i="5"/>
  <c r="U80" i="5"/>
  <c r="T80" i="5"/>
  <c r="S80" i="5"/>
  <c r="R80" i="5"/>
  <c r="Q80" i="5"/>
  <c r="P80" i="5"/>
  <c r="O80" i="5"/>
  <c r="N80" i="5"/>
  <c r="M80" i="5"/>
  <c r="L80" i="5"/>
  <c r="K80" i="5"/>
  <c r="J80" i="5"/>
  <c r="I80" i="5"/>
  <c r="H80" i="5"/>
  <c r="G80" i="5"/>
  <c r="F80" i="5"/>
  <c r="E80" i="5"/>
  <c r="D80" i="5"/>
  <c r="C80" i="5"/>
  <c r="B80" i="5"/>
  <c r="CC79" i="5"/>
  <c r="CB79" i="5"/>
  <c r="CA79" i="5"/>
  <c r="BZ79" i="5"/>
  <c r="BY79" i="5"/>
  <c r="BX79" i="5"/>
  <c r="BW79" i="5"/>
  <c r="BV79" i="5"/>
  <c r="BU79" i="5"/>
  <c r="BT79" i="5"/>
  <c r="BS79" i="5"/>
  <c r="BR79" i="5"/>
  <c r="BQ79" i="5"/>
  <c r="BP79" i="5"/>
  <c r="BO79" i="5"/>
  <c r="BN79" i="5"/>
  <c r="BM79" i="5"/>
  <c r="BL79" i="5"/>
  <c r="BK79" i="5"/>
  <c r="BJ79" i="5"/>
  <c r="BI79" i="5"/>
  <c r="BH79" i="5"/>
  <c r="BG79" i="5"/>
  <c r="BF79" i="5"/>
  <c r="BE79" i="5"/>
  <c r="BD79" i="5"/>
  <c r="BC79" i="5"/>
  <c r="BB79" i="5"/>
  <c r="BA79" i="5"/>
  <c r="AZ79" i="5"/>
  <c r="AY79" i="5"/>
  <c r="AX79" i="5"/>
  <c r="AW79" i="5"/>
  <c r="AV79" i="5"/>
  <c r="AU79" i="5"/>
  <c r="AT79" i="5"/>
  <c r="AS79" i="5"/>
  <c r="AR79" i="5"/>
  <c r="AQ79" i="5"/>
  <c r="AP79" i="5"/>
  <c r="AO79" i="5"/>
  <c r="AN79" i="5"/>
  <c r="AM79" i="5"/>
  <c r="AL79" i="5"/>
  <c r="AK79" i="5"/>
  <c r="AJ79" i="5"/>
  <c r="AI79" i="5"/>
  <c r="AH79" i="5"/>
  <c r="AG79" i="5"/>
  <c r="AF79" i="5"/>
  <c r="AE79" i="5"/>
  <c r="AD79" i="5"/>
  <c r="AC79" i="5"/>
  <c r="AB79" i="5"/>
  <c r="AA79" i="5"/>
  <c r="Z79" i="5"/>
  <c r="Y79" i="5"/>
  <c r="X79" i="5"/>
  <c r="W79" i="5"/>
  <c r="V79" i="5"/>
  <c r="U79" i="5"/>
  <c r="T79" i="5"/>
  <c r="S79" i="5"/>
  <c r="R79" i="5"/>
  <c r="Q79" i="5"/>
  <c r="P79" i="5"/>
  <c r="O79" i="5"/>
  <c r="N79" i="5"/>
  <c r="M79" i="5"/>
  <c r="L79" i="5"/>
  <c r="K79" i="5"/>
  <c r="J79" i="5"/>
  <c r="I79" i="5"/>
  <c r="H79" i="5"/>
  <c r="G79" i="5"/>
  <c r="F79" i="5"/>
  <c r="E79" i="5"/>
  <c r="D79" i="5"/>
  <c r="C79" i="5"/>
  <c r="B79" i="5"/>
  <c r="U22" i="5" l="1"/>
  <c r="I10" i="5"/>
  <c r="J10" i="5"/>
  <c r="K10" i="5"/>
  <c r="L10" i="5"/>
  <c r="M10" i="5"/>
  <c r="N10" i="5"/>
  <c r="O10" i="5"/>
  <c r="P10" i="5"/>
  <c r="Q10" i="5"/>
  <c r="R10" i="5"/>
  <c r="S10" i="5"/>
  <c r="T10" i="5"/>
  <c r="H51" i="13" l="1"/>
  <c r="T49" i="13" l="1"/>
  <c r="S49" i="13"/>
  <c r="P49" i="13"/>
  <c r="R49" i="13"/>
  <c r="Y49" i="13"/>
  <c r="Q49" i="13"/>
  <c r="O49" i="13"/>
  <c r="P48" i="13"/>
  <c r="O48" i="13"/>
  <c r="T48" i="13"/>
  <c r="R48" i="13"/>
  <c r="S48" i="13"/>
  <c r="Y48" i="13"/>
  <c r="Q48" i="13"/>
  <c r="R50" i="13"/>
  <c r="Q50" i="13"/>
  <c r="Y50" i="13"/>
  <c r="P50" i="13"/>
  <c r="O50" i="13"/>
  <c r="T50" i="13"/>
  <c r="S50" i="13"/>
  <c r="E51" i="13"/>
  <c r="C51" i="13"/>
  <c r="B51" i="13"/>
  <c r="F51" i="13"/>
  <c r="G51" i="13"/>
  <c r="D51" i="13"/>
  <c r="A46" i="13"/>
  <c r="A45" i="13" s="1"/>
  <c r="A44" i="13" s="1"/>
  <c r="A43" i="13" s="1"/>
  <c r="A42" i="13" s="1"/>
  <c r="A41" i="13" s="1"/>
  <c r="A40" i="13" s="1"/>
  <c r="A39" i="13" s="1"/>
  <c r="A38" i="13" s="1"/>
  <c r="A37" i="13" s="1"/>
  <c r="A36" i="13" s="1"/>
  <c r="A35" i="13" s="1"/>
  <c r="C12" i="7"/>
  <c r="B12" i="7"/>
  <c r="B11" i="7"/>
  <c r="C11" i="7" s="1"/>
  <c r="B10" i="7"/>
  <c r="C10" i="7" s="1"/>
  <c r="B9" i="7"/>
  <c r="C9" i="7" s="1"/>
  <c r="C45" i="5"/>
  <c r="C44" i="5"/>
  <c r="C43" i="5"/>
  <c r="C42" i="5"/>
  <c r="B6" i="9" l="1"/>
  <c r="Y51" i="13"/>
  <c r="P51" i="13"/>
  <c r="O51" i="13"/>
  <c r="T51" i="13"/>
  <c r="S51" i="13"/>
  <c r="R51" i="13"/>
  <c r="Q51" i="13"/>
  <c r="D44" i="5"/>
  <c r="C6" i="9" s="1"/>
  <c r="D42" i="5"/>
  <c r="AT94" i="5" s="1"/>
  <c r="A34" i="13"/>
  <c r="A33" i="13" s="1"/>
  <c r="A32" i="13" s="1"/>
  <c r="A31" i="13" s="1"/>
  <c r="A30" i="13" s="1"/>
  <c r="A29" i="13" s="1"/>
  <c r="A28" i="13" s="1"/>
  <c r="A27" i="13" s="1"/>
  <c r="A26" i="13" s="1"/>
  <c r="A25" i="13" s="1"/>
  <c r="A24" i="13" s="1"/>
  <c r="A23" i="13" s="1"/>
  <c r="A50" i="13"/>
  <c r="D43" i="5"/>
  <c r="CE94" i="5" s="1"/>
  <c r="D45" i="5"/>
  <c r="C5" i="9" s="1"/>
  <c r="B5" i="9"/>
  <c r="CG94" i="5" l="1"/>
  <c r="P78" i="5"/>
  <c r="CF94" i="5"/>
  <c r="CB64" i="5"/>
  <c r="AW94" i="5"/>
  <c r="BF49" i="5"/>
  <c r="AP49" i="5"/>
  <c r="AP45" i="7" s="1"/>
  <c r="J78" i="5"/>
  <c r="BA64" i="5"/>
  <c r="AN94" i="5"/>
  <c r="BP94" i="5"/>
  <c r="F78" i="5"/>
  <c r="AB64" i="5"/>
  <c r="L64" i="5"/>
  <c r="T94" i="5"/>
  <c r="BX64" i="5"/>
  <c r="AJ49" i="5"/>
  <c r="Y49" i="5"/>
  <c r="Y45" i="7" s="1"/>
  <c r="T64" i="5"/>
  <c r="M64" i="5"/>
  <c r="BP78" i="5"/>
  <c r="AR49" i="5"/>
  <c r="AR45" i="7" s="1"/>
  <c r="BL49" i="5"/>
  <c r="BL45" i="7" s="1"/>
  <c r="BE110" i="5"/>
  <c r="L49" i="5"/>
  <c r="L17" i="7" s="1"/>
  <c r="AF49" i="5"/>
  <c r="AF45" i="7" s="1"/>
  <c r="BL64" i="5"/>
  <c r="AZ78" i="5"/>
  <c r="D64" i="5"/>
  <c r="BQ110" i="5"/>
  <c r="AN64" i="5"/>
  <c r="AP64" i="5"/>
  <c r="AJ78" i="5"/>
  <c r="T49" i="5"/>
  <c r="T17" i="7" s="1"/>
  <c r="BX49" i="5"/>
  <c r="BX17" i="7" s="1"/>
  <c r="H64" i="5"/>
  <c r="Z64" i="5"/>
  <c r="T78" i="5"/>
  <c r="D49" i="5"/>
  <c r="D45" i="7" s="1"/>
  <c r="BP49" i="5"/>
  <c r="BP45" i="7" s="1"/>
  <c r="BY78" i="5"/>
  <c r="BD49" i="5"/>
  <c r="BD17" i="7" s="1"/>
  <c r="X94" i="5"/>
  <c r="BT78" i="5"/>
  <c r="CB78" i="5"/>
  <c r="AN49" i="5"/>
  <c r="AN17" i="7" s="1"/>
  <c r="BT94" i="5"/>
  <c r="D78" i="5"/>
  <c r="AS110" i="5"/>
  <c r="BH49" i="5"/>
  <c r="BH17" i="7" s="1"/>
  <c r="AB49" i="5"/>
  <c r="P94" i="5"/>
  <c r="BH64" i="5"/>
  <c r="BX78" i="5"/>
  <c r="AR94" i="5"/>
  <c r="AJ94" i="5"/>
  <c r="X78" i="5"/>
  <c r="Q49" i="5"/>
  <c r="Q17" i="7" s="1"/>
  <c r="AN78" i="5"/>
  <c r="AF64" i="5"/>
  <c r="BL78" i="5"/>
  <c r="AB94" i="5"/>
  <c r="BL94" i="5"/>
  <c r="BT64" i="5"/>
  <c r="H78" i="5"/>
  <c r="CB49" i="5"/>
  <c r="CB45" i="7" s="1"/>
  <c r="AR78" i="5"/>
  <c r="BH94" i="5"/>
  <c r="AS78" i="5"/>
  <c r="AV78" i="5"/>
  <c r="L94" i="5"/>
  <c r="BH78" i="5"/>
  <c r="AZ64" i="5"/>
  <c r="BD64" i="5"/>
  <c r="P49" i="5"/>
  <c r="BP64" i="5"/>
  <c r="BD94" i="5"/>
  <c r="AZ49" i="5"/>
  <c r="AZ94" i="5"/>
  <c r="BX94" i="5"/>
  <c r="BD78" i="5"/>
  <c r="X49" i="5"/>
  <c r="X45" i="7" s="1"/>
  <c r="CB94" i="5"/>
  <c r="AP78" i="5"/>
  <c r="D94" i="5"/>
  <c r="AW78" i="5"/>
  <c r="AR64" i="5"/>
  <c r="AW49" i="5"/>
  <c r="AW17" i="7" s="1"/>
  <c r="X64" i="5"/>
  <c r="AV94" i="5"/>
  <c r="H94" i="5"/>
  <c r="AF78" i="5"/>
  <c r="AF94" i="5"/>
  <c r="AB78" i="5"/>
  <c r="AJ64" i="5"/>
  <c r="BU49" i="5"/>
  <c r="BU45" i="7" s="1"/>
  <c r="BT49" i="5"/>
  <c r="BT45" i="7" s="1"/>
  <c r="P64" i="5"/>
  <c r="BR78" i="5"/>
  <c r="AP94" i="5"/>
  <c r="BM64" i="5"/>
  <c r="AC49" i="5"/>
  <c r="E110" i="5"/>
  <c r="BY64" i="5"/>
  <c r="BA49" i="5"/>
  <c r="BA45" i="7" s="1"/>
  <c r="BY49" i="5"/>
  <c r="BY45" i="7" s="1"/>
  <c r="U64" i="5"/>
  <c r="BE64" i="5"/>
  <c r="BE49" i="5"/>
  <c r="BE45" i="7" s="1"/>
  <c r="Y110" i="5"/>
  <c r="BU94" i="5"/>
  <c r="AG94" i="5"/>
  <c r="W110" i="5"/>
  <c r="J64" i="5"/>
  <c r="Z49" i="5"/>
  <c r="Z17" i="7" s="1"/>
  <c r="AX94" i="5"/>
  <c r="BB94" i="5"/>
  <c r="BF64" i="5"/>
  <c r="BV49" i="5"/>
  <c r="BV17" i="7" s="1"/>
  <c r="J49" i="5"/>
  <c r="J17" i="7" s="1"/>
  <c r="Q78" i="5"/>
  <c r="AO49" i="5"/>
  <c r="AO17" i="7" s="1"/>
  <c r="I49" i="5"/>
  <c r="I45" i="7" s="1"/>
  <c r="AG78" i="5"/>
  <c r="BI49" i="5"/>
  <c r="BI17" i="7" s="1"/>
  <c r="E64" i="5"/>
  <c r="AC64" i="5"/>
  <c r="AO78" i="5"/>
  <c r="AK78" i="5"/>
  <c r="BQ94" i="5"/>
  <c r="I94" i="5"/>
  <c r="BI64" i="5"/>
  <c r="AS49" i="5"/>
  <c r="AS45" i="7" s="1"/>
  <c r="M49" i="5"/>
  <c r="M17" i="7" s="1"/>
  <c r="CC64" i="5"/>
  <c r="BQ49" i="5"/>
  <c r="BQ45" i="7" s="1"/>
  <c r="I64" i="5"/>
  <c r="AK64" i="5"/>
  <c r="BE78" i="5"/>
  <c r="BA78" i="5"/>
  <c r="BQ78" i="5"/>
  <c r="BA94" i="5"/>
  <c r="E94" i="5"/>
  <c r="BB64" i="5"/>
  <c r="AL64" i="5"/>
  <c r="V64" i="5"/>
  <c r="F64" i="5"/>
  <c r="BR49" i="5"/>
  <c r="BR45" i="7" s="1"/>
  <c r="BB49" i="5"/>
  <c r="BB45" i="7" s="1"/>
  <c r="AL49" i="5"/>
  <c r="AL45" i="7" s="1"/>
  <c r="V49" i="5"/>
  <c r="V45" i="7" s="1"/>
  <c r="F49" i="5"/>
  <c r="F45" i="7" s="1"/>
  <c r="BJ78" i="5"/>
  <c r="AD78" i="5"/>
  <c r="BZ64" i="5"/>
  <c r="BF78" i="5"/>
  <c r="Z78" i="5"/>
  <c r="BV64" i="5"/>
  <c r="AX64" i="5"/>
  <c r="AH64" i="5"/>
  <c r="R64" i="5"/>
  <c r="B64" i="5"/>
  <c r="BN49" i="5"/>
  <c r="BN45" i="7" s="1"/>
  <c r="AX49" i="5"/>
  <c r="AX45" i="7" s="1"/>
  <c r="AH49" i="5"/>
  <c r="AH45" i="7" s="1"/>
  <c r="R49" i="5"/>
  <c r="R45" i="7" s="1"/>
  <c r="B49" i="5"/>
  <c r="B45" i="7" s="1"/>
  <c r="BR94" i="5"/>
  <c r="BV94" i="5"/>
  <c r="BJ94" i="5"/>
  <c r="D110" i="5"/>
  <c r="AH94" i="5"/>
  <c r="N94" i="5"/>
  <c r="AL78" i="5"/>
  <c r="AH78" i="5"/>
  <c r="Z94" i="5"/>
  <c r="BZ78" i="5"/>
  <c r="R94" i="5"/>
  <c r="BN78" i="5"/>
  <c r="AT64" i="5"/>
  <c r="AD64" i="5"/>
  <c r="N64" i="5"/>
  <c r="BZ49" i="5"/>
  <c r="BZ45" i="7" s="1"/>
  <c r="BJ49" i="5"/>
  <c r="BJ45" i="7" s="1"/>
  <c r="AT49" i="5"/>
  <c r="AT45" i="7" s="1"/>
  <c r="AD49" i="5"/>
  <c r="AD45" i="7" s="1"/>
  <c r="N49" i="5"/>
  <c r="N45" i="7" s="1"/>
  <c r="BN94" i="5"/>
  <c r="B94" i="5"/>
  <c r="BZ94" i="5"/>
  <c r="AT78" i="5"/>
  <c r="N78" i="5"/>
  <c r="BJ64" i="5"/>
  <c r="BC49" i="5"/>
  <c r="BC45" i="7" s="1"/>
  <c r="V94" i="5"/>
  <c r="B78" i="5"/>
  <c r="P110" i="5"/>
  <c r="BV78" i="5"/>
  <c r="L110" i="5"/>
  <c r="T110" i="5"/>
  <c r="BT110" i="5"/>
  <c r="X110" i="5"/>
  <c r="S64" i="5"/>
  <c r="BM110" i="5"/>
  <c r="BF94" i="5"/>
  <c r="BX110" i="5"/>
  <c r="AM64" i="5"/>
  <c r="AY49" i="5"/>
  <c r="AY17" i="7" s="1"/>
  <c r="Y94" i="5"/>
  <c r="CC110" i="5"/>
  <c r="R78" i="5"/>
  <c r="G64" i="5"/>
  <c r="AE49" i="5"/>
  <c r="AE17" i="7" s="1"/>
  <c r="AL94" i="5"/>
  <c r="BN64" i="5"/>
  <c r="AF110" i="5"/>
  <c r="AB110" i="5"/>
  <c r="AZ110" i="5"/>
  <c r="S94" i="5"/>
  <c r="BS78" i="5"/>
  <c r="AE64" i="5"/>
  <c r="CA49" i="5"/>
  <c r="CA45" i="7" s="1"/>
  <c r="AU49" i="5"/>
  <c r="AU45" i="7" s="1"/>
  <c r="AA110" i="5"/>
  <c r="AM94" i="5"/>
  <c r="S49" i="5"/>
  <c r="S45" i="7" s="1"/>
  <c r="AY64" i="5"/>
  <c r="C64" i="5"/>
  <c r="W49" i="5"/>
  <c r="W45" i="7" s="1"/>
  <c r="C94" i="5"/>
  <c r="AR110" i="5"/>
  <c r="W64" i="5"/>
  <c r="BS49" i="5"/>
  <c r="BS45" i="7" s="1"/>
  <c r="H110" i="5"/>
  <c r="BC94" i="5"/>
  <c r="BW49" i="5"/>
  <c r="BW17" i="7" s="1"/>
  <c r="K49" i="5"/>
  <c r="K17" i="7" s="1"/>
  <c r="AA94" i="5"/>
  <c r="AN110" i="5"/>
  <c r="AI110" i="5"/>
  <c r="BC64" i="5"/>
  <c r="C49" i="5"/>
  <c r="C45" i="7" s="1"/>
  <c r="AI49" i="5"/>
  <c r="AI45" i="7" s="1"/>
  <c r="CB110" i="5"/>
  <c r="AI64" i="5"/>
  <c r="BP110" i="5"/>
  <c r="BH110" i="5"/>
  <c r="AV110" i="5"/>
  <c r="O110" i="5"/>
  <c r="AU64" i="5"/>
  <c r="O64" i="5"/>
  <c r="BK49" i="5"/>
  <c r="BK45" i="7" s="1"/>
  <c r="O49" i="5"/>
  <c r="O17" i="7" s="1"/>
  <c r="BL110" i="5"/>
  <c r="K94" i="5"/>
  <c r="BO94" i="5"/>
  <c r="BK110" i="5"/>
  <c r="AA64" i="5"/>
  <c r="BO49" i="5"/>
  <c r="BO17" i="7" s="1"/>
  <c r="AJ110" i="5"/>
  <c r="AQ49" i="5"/>
  <c r="AQ45" i="7" s="1"/>
  <c r="AC78" i="5"/>
  <c r="AX78" i="5"/>
  <c r="AD94" i="5"/>
  <c r="V78" i="5"/>
  <c r="AM49" i="5"/>
  <c r="AM45" i="7" s="1"/>
  <c r="AA49" i="5"/>
  <c r="AA45" i="7" s="1"/>
  <c r="C110" i="5"/>
  <c r="C78" i="5"/>
  <c r="BG78" i="5"/>
  <c r="G49" i="5"/>
  <c r="G45" i="7" s="1"/>
  <c r="AY94" i="5"/>
  <c r="CA110" i="5"/>
  <c r="S78" i="5"/>
  <c r="AE94" i="5"/>
  <c r="AQ110" i="5"/>
  <c r="CA78" i="5"/>
  <c r="AQ64" i="5"/>
  <c r="K64" i="5"/>
  <c r="BG49" i="5"/>
  <c r="BG17" i="7" s="1"/>
  <c r="BD110" i="5"/>
  <c r="BW94" i="5"/>
  <c r="BO110" i="5"/>
  <c r="BG64" i="5"/>
  <c r="W78" i="5"/>
  <c r="BW110" i="5"/>
  <c r="L78" i="5"/>
  <c r="AV49" i="5"/>
  <c r="AV64" i="5"/>
  <c r="H49" i="5"/>
  <c r="H45" i="7" s="1"/>
  <c r="G94" i="5"/>
  <c r="BW64" i="5"/>
  <c r="AM78" i="5"/>
  <c r="BS110" i="5"/>
  <c r="AQ78" i="5"/>
  <c r="BO78" i="5"/>
  <c r="O94" i="5"/>
  <c r="G110" i="5"/>
  <c r="F94" i="5"/>
  <c r="BR64" i="5"/>
  <c r="AO64" i="5"/>
  <c r="BU64" i="5"/>
  <c r="AC110" i="5"/>
  <c r="BQ64" i="5"/>
  <c r="M110" i="5"/>
  <c r="BI110" i="5"/>
  <c r="CC78" i="5"/>
  <c r="BM94" i="5"/>
  <c r="AO94" i="5"/>
  <c r="U94" i="5"/>
  <c r="Q110" i="5"/>
  <c r="BW78" i="5"/>
  <c r="BS94" i="5"/>
  <c r="AE110" i="5"/>
  <c r="BO64" i="5"/>
  <c r="G78" i="5"/>
  <c r="AA78" i="5"/>
  <c r="AY78" i="5"/>
  <c r="CA94" i="5"/>
  <c r="K110" i="5"/>
  <c r="AM110" i="5"/>
  <c r="Y64" i="5"/>
  <c r="AS64" i="5"/>
  <c r="Y78" i="5"/>
  <c r="AK110" i="5"/>
  <c r="E78" i="5"/>
  <c r="AO110" i="5"/>
  <c r="CC94" i="5"/>
  <c r="BE94" i="5"/>
  <c r="AK94" i="5"/>
  <c r="Q94" i="5"/>
  <c r="AW110" i="5"/>
  <c r="BI78" i="5"/>
  <c r="BG94" i="5"/>
  <c r="AQ94" i="5"/>
  <c r="BG110" i="5"/>
  <c r="BS64" i="5"/>
  <c r="K78" i="5"/>
  <c r="AI78" i="5"/>
  <c r="BC78" i="5"/>
  <c r="BK94" i="5"/>
  <c r="AU110" i="5"/>
  <c r="BC110" i="5"/>
  <c r="BB78" i="5"/>
  <c r="J94" i="5"/>
  <c r="BB17" i="7"/>
  <c r="AZ45" i="7"/>
  <c r="AZ17" i="7"/>
  <c r="AC45" i="7"/>
  <c r="AC17" i="7"/>
  <c r="A22" i="13"/>
  <c r="A21" i="13" s="1"/>
  <c r="A20" i="13" s="1"/>
  <c r="A19" i="13" s="1"/>
  <c r="A18" i="13" s="1"/>
  <c r="A17" i="13" s="1"/>
  <c r="A16" i="13" s="1"/>
  <c r="A15" i="13" s="1"/>
  <c r="A14" i="13" s="1"/>
  <c r="A13" i="13" s="1"/>
  <c r="A12" i="13" s="1"/>
  <c r="A11" i="13" s="1"/>
  <c r="A48" i="13" s="1"/>
  <c r="A49" i="13"/>
  <c r="AS17" i="7"/>
  <c r="BI45" i="7"/>
  <c r="BF45" i="7"/>
  <c r="BF17" i="7"/>
  <c r="AP17" i="7"/>
  <c r="AJ45" i="7"/>
  <c r="AJ17" i="7"/>
  <c r="M78" i="5"/>
  <c r="BM78" i="5"/>
  <c r="BU110" i="5"/>
  <c r="AK49" i="5"/>
  <c r="E49" i="5"/>
  <c r="BM49" i="5"/>
  <c r="CC49" i="5"/>
  <c r="Q64" i="5"/>
  <c r="AG64" i="5"/>
  <c r="AW64" i="5"/>
  <c r="I78" i="5"/>
  <c r="I110" i="5"/>
  <c r="BY110" i="5"/>
  <c r="U78" i="5"/>
  <c r="U110" i="5"/>
  <c r="BA110" i="5"/>
  <c r="BU78" i="5"/>
  <c r="BY94" i="5"/>
  <c r="BI94" i="5"/>
  <c r="AS94" i="5"/>
  <c r="AC94" i="5"/>
  <c r="M94" i="5"/>
  <c r="AG110" i="5"/>
  <c r="U49" i="5"/>
  <c r="W94" i="5"/>
  <c r="AI94" i="5"/>
  <c r="AY110" i="5"/>
  <c r="BK64" i="5"/>
  <c r="CA64" i="5"/>
  <c r="O78" i="5"/>
  <c r="AE78" i="5"/>
  <c r="AU78" i="5"/>
  <c r="BK78" i="5"/>
  <c r="AU94" i="5"/>
  <c r="S110" i="5"/>
  <c r="AG49" i="5"/>
  <c r="BV45" i="7" l="1"/>
  <c r="BJ17" i="7"/>
  <c r="D17" i="7"/>
  <c r="V17" i="7"/>
  <c r="J45" i="7"/>
  <c r="BP17" i="7"/>
  <c r="BQ17" i="7"/>
  <c r="BU17" i="7"/>
  <c r="AW45" i="7"/>
  <c r="L45" i="7"/>
  <c r="BH45" i="7"/>
  <c r="Y17" i="7"/>
  <c r="K45" i="7"/>
  <c r="AE45" i="7"/>
  <c r="BR17" i="7"/>
  <c r="BW45" i="7"/>
  <c r="I17" i="7"/>
  <c r="BO45" i="7"/>
  <c r="Q45" i="7"/>
  <c r="AF17" i="7"/>
  <c r="T45" i="7"/>
  <c r="BS17" i="7"/>
  <c r="AO45" i="7"/>
  <c r="AM17" i="7"/>
  <c r="CB17" i="7"/>
  <c r="S17" i="7"/>
  <c r="AD17" i="7"/>
  <c r="X17" i="7"/>
  <c r="BC17" i="7"/>
  <c r="BX45" i="7"/>
  <c r="BY17" i="7"/>
  <c r="BN17" i="7"/>
  <c r="Z45" i="7"/>
  <c r="G17" i="7"/>
  <c r="BK17" i="7"/>
  <c r="AT17" i="7"/>
  <c r="BA17" i="7"/>
  <c r="AH17" i="7"/>
  <c r="AR17" i="7"/>
  <c r="AX17" i="7"/>
  <c r="AY45" i="7"/>
  <c r="BL17" i="7"/>
  <c r="BT17" i="7"/>
  <c r="BE17" i="7"/>
  <c r="AN45" i="7"/>
  <c r="M45" i="7"/>
  <c r="BD45" i="7"/>
  <c r="AB17" i="7"/>
  <c r="AB45" i="7"/>
  <c r="R17" i="7"/>
  <c r="AL17" i="7"/>
  <c r="P45" i="7"/>
  <c r="P17" i="7"/>
  <c r="F17" i="7"/>
  <c r="AA17" i="7"/>
  <c r="AI17" i="7"/>
  <c r="H17" i="7"/>
  <c r="BZ17" i="7"/>
  <c r="AU17" i="7"/>
  <c r="O45" i="7"/>
  <c r="C17" i="7"/>
  <c r="N17" i="7"/>
  <c r="B17" i="7"/>
  <c r="W17" i="7"/>
  <c r="BG45" i="7"/>
  <c r="CA17" i="7"/>
  <c r="AQ17" i="7"/>
  <c r="AV17" i="7"/>
  <c r="AV45" i="7"/>
  <c r="AK45" i="7"/>
  <c r="AK17" i="7"/>
  <c r="CC45" i="7"/>
  <c r="CC17" i="7"/>
  <c r="AG17" i="7"/>
  <c r="AG45" i="7"/>
  <c r="U45" i="7"/>
  <c r="U17" i="7"/>
  <c r="BM45" i="7"/>
  <c r="BM17" i="7"/>
  <c r="B9" i="6"/>
  <c r="H7" i="5" s="1"/>
  <c r="E17" i="7"/>
  <c r="C140" i="4"/>
  <c r="E45" i="7"/>
  <c r="CC119" i="5"/>
  <c r="CB119" i="5"/>
  <c r="CA119" i="5"/>
  <c r="CC118" i="5"/>
  <c r="CB118" i="5"/>
  <c r="CA118" i="5"/>
  <c r="CC117" i="5"/>
  <c r="CB117" i="5"/>
  <c r="CA117" i="5"/>
  <c r="CC116" i="5"/>
  <c r="CB116" i="5"/>
  <c r="CA116" i="5"/>
  <c r="CC115" i="5"/>
  <c r="CB115" i="5"/>
  <c r="CA115" i="5"/>
  <c r="CC114" i="5"/>
  <c r="CB114" i="5"/>
  <c r="CA114" i="5"/>
  <c r="CC113" i="5"/>
  <c r="CB113" i="5"/>
  <c r="CA113" i="5"/>
  <c r="CC112" i="5"/>
  <c r="CB112" i="5"/>
  <c r="CA112" i="5"/>
  <c r="CC111" i="5"/>
  <c r="CB111" i="5"/>
  <c r="CA111" i="5"/>
  <c r="BY119" i="5"/>
  <c r="BX119" i="5"/>
  <c r="BW119" i="5"/>
  <c r="BY118" i="5"/>
  <c r="BX118" i="5"/>
  <c r="BW118" i="5"/>
  <c r="BY117" i="5"/>
  <c r="BX117" i="5"/>
  <c r="BW117" i="5"/>
  <c r="BY116" i="5"/>
  <c r="BX116" i="5"/>
  <c r="BW116" i="5"/>
  <c r="BY115" i="5"/>
  <c r="BX115" i="5"/>
  <c r="BW115" i="5"/>
  <c r="BY114" i="5"/>
  <c r="BX114" i="5"/>
  <c r="BW114" i="5"/>
  <c r="BY113" i="5"/>
  <c r="BX113" i="5"/>
  <c r="BW113" i="5"/>
  <c r="BY112" i="5"/>
  <c r="BX112" i="5"/>
  <c r="BW112" i="5"/>
  <c r="BY111" i="5"/>
  <c r="BX111" i="5"/>
  <c r="BW111" i="5"/>
  <c r="BU119" i="5"/>
  <c r="BT119" i="5"/>
  <c r="BS119" i="5"/>
  <c r="BU118" i="5"/>
  <c r="BT118" i="5"/>
  <c r="BS118" i="5"/>
  <c r="BU117" i="5"/>
  <c r="BT117" i="5"/>
  <c r="BS117" i="5"/>
  <c r="BU116" i="5"/>
  <c r="BT116" i="5"/>
  <c r="BS116" i="5"/>
  <c r="BU115" i="5"/>
  <c r="BT115" i="5"/>
  <c r="BS115" i="5"/>
  <c r="BU114" i="5"/>
  <c r="BT114" i="5"/>
  <c r="BS114" i="5"/>
  <c r="BU113" i="5"/>
  <c r="BT113" i="5"/>
  <c r="BS113" i="5"/>
  <c r="BU112" i="5"/>
  <c r="BT112" i="5"/>
  <c r="BS112" i="5"/>
  <c r="BU111" i="5"/>
  <c r="BT111" i="5"/>
  <c r="BS111" i="5"/>
  <c r="BQ119" i="5"/>
  <c r="BP119" i="5"/>
  <c r="BO119" i="5"/>
  <c r="BQ118" i="5"/>
  <c r="BP118" i="5"/>
  <c r="BO118" i="5"/>
  <c r="BQ117" i="5"/>
  <c r="BP117" i="5"/>
  <c r="BO117" i="5"/>
  <c r="BQ116" i="5"/>
  <c r="BP116" i="5"/>
  <c r="BO116" i="5"/>
  <c r="BQ115" i="5"/>
  <c r="BP115" i="5"/>
  <c r="BO115" i="5"/>
  <c r="BQ114" i="5"/>
  <c r="BP114" i="5"/>
  <c r="BO114" i="5"/>
  <c r="BQ113" i="5"/>
  <c r="BP113" i="5"/>
  <c r="BO113" i="5"/>
  <c r="BQ112" i="5"/>
  <c r="BP112" i="5"/>
  <c r="BO112" i="5"/>
  <c r="BQ111" i="5"/>
  <c r="BP111" i="5"/>
  <c r="BO111" i="5"/>
  <c r="BM119" i="5"/>
  <c r="BL119" i="5"/>
  <c r="BK119" i="5"/>
  <c r="BM118" i="5"/>
  <c r="BL118" i="5"/>
  <c r="BK118" i="5"/>
  <c r="BM117" i="5"/>
  <c r="BL117" i="5"/>
  <c r="BK117" i="5"/>
  <c r="BM116" i="5"/>
  <c r="BL116" i="5"/>
  <c r="BK116" i="5"/>
  <c r="BM115" i="5"/>
  <c r="BL115" i="5"/>
  <c r="BK115" i="5"/>
  <c r="BM114" i="5"/>
  <c r="BL114" i="5"/>
  <c r="BK114" i="5"/>
  <c r="BM113" i="5"/>
  <c r="BL113" i="5"/>
  <c r="BK113" i="5"/>
  <c r="BM112" i="5"/>
  <c r="BL112" i="5"/>
  <c r="BK112" i="5"/>
  <c r="BM111" i="5"/>
  <c r="BL111" i="5"/>
  <c r="BK111" i="5"/>
  <c r="BI119" i="5"/>
  <c r="BH119" i="5"/>
  <c r="BG119" i="5"/>
  <c r="BI118" i="5"/>
  <c r="BH118" i="5"/>
  <c r="BG118" i="5"/>
  <c r="BI117" i="5"/>
  <c r="BH117" i="5"/>
  <c r="BG117" i="5"/>
  <c r="BI116" i="5"/>
  <c r="BH116" i="5"/>
  <c r="BG116" i="5"/>
  <c r="BI115" i="5"/>
  <c r="BH115" i="5"/>
  <c r="BG115" i="5"/>
  <c r="BI114" i="5"/>
  <c r="BH114" i="5"/>
  <c r="BG114" i="5"/>
  <c r="BI113" i="5"/>
  <c r="BH113" i="5"/>
  <c r="BG113" i="5"/>
  <c r="BI112" i="5"/>
  <c r="BH112" i="5"/>
  <c r="BG112" i="5"/>
  <c r="BI111" i="5"/>
  <c r="BH111" i="5"/>
  <c r="BG111" i="5"/>
  <c r="BE119" i="5"/>
  <c r="BD119" i="5"/>
  <c r="BC119" i="5"/>
  <c r="BE118" i="5"/>
  <c r="BD118" i="5"/>
  <c r="BC118" i="5"/>
  <c r="BE117" i="5"/>
  <c r="BD117" i="5"/>
  <c r="BC117" i="5"/>
  <c r="BE116" i="5"/>
  <c r="BD116" i="5"/>
  <c r="BC116" i="5"/>
  <c r="BE115" i="5"/>
  <c r="BD115" i="5"/>
  <c r="BC115" i="5"/>
  <c r="BE114" i="5"/>
  <c r="BD114" i="5"/>
  <c r="BC114" i="5"/>
  <c r="BE113" i="5"/>
  <c r="BD113" i="5"/>
  <c r="BC113" i="5"/>
  <c r="BE112" i="5"/>
  <c r="BD112" i="5"/>
  <c r="BC112" i="5"/>
  <c r="BE111" i="5"/>
  <c r="BD111" i="5"/>
  <c r="BC111" i="5"/>
  <c r="BA119" i="5"/>
  <c r="AZ119" i="5"/>
  <c r="AY119" i="5"/>
  <c r="BA118" i="5"/>
  <c r="AZ118" i="5"/>
  <c r="AY118" i="5"/>
  <c r="BA117" i="5"/>
  <c r="AZ117" i="5"/>
  <c r="AY117" i="5"/>
  <c r="BA116" i="5"/>
  <c r="AZ116" i="5"/>
  <c r="AY116" i="5"/>
  <c r="BA115" i="5"/>
  <c r="AZ115" i="5"/>
  <c r="AY115" i="5"/>
  <c r="BA114" i="5"/>
  <c r="AZ114" i="5"/>
  <c r="AY114" i="5"/>
  <c r="BA113" i="5"/>
  <c r="AZ113" i="5"/>
  <c r="AY113" i="5"/>
  <c r="BA112" i="5"/>
  <c r="AZ112" i="5"/>
  <c r="AY112" i="5"/>
  <c r="BA111" i="5"/>
  <c r="AZ111" i="5"/>
  <c r="AY111" i="5"/>
  <c r="AW119" i="5"/>
  <c r="AV119" i="5"/>
  <c r="AU119" i="5"/>
  <c r="AW118" i="5"/>
  <c r="AV118" i="5"/>
  <c r="AU118" i="5"/>
  <c r="AW117" i="5"/>
  <c r="AV117" i="5"/>
  <c r="AU117" i="5"/>
  <c r="AW116" i="5"/>
  <c r="AV116" i="5"/>
  <c r="AU116" i="5"/>
  <c r="AW115" i="5"/>
  <c r="AV115" i="5"/>
  <c r="AU115" i="5"/>
  <c r="AW114" i="5"/>
  <c r="AV114" i="5"/>
  <c r="AU114" i="5"/>
  <c r="AW113" i="5"/>
  <c r="AV113" i="5"/>
  <c r="AU113" i="5"/>
  <c r="AW112" i="5"/>
  <c r="AV112" i="5"/>
  <c r="AU112" i="5"/>
  <c r="AW111" i="5"/>
  <c r="AV111" i="5"/>
  <c r="AU111" i="5"/>
  <c r="AS119" i="5"/>
  <c r="AR119" i="5"/>
  <c r="AQ119" i="5"/>
  <c r="AS118" i="5"/>
  <c r="AR118" i="5"/>
  <c r="AQ118" i="5"/>
  <c r="AS117" i="5"/>
  <c r="AR117" i="5"/>
  <c r="AQ117" i="5"/>
  <c r="AS116" i="5"/>
  <c r="AR116" i="5"/>
  <c r="AQ116" i="5"/>
  <c r="AS115" i="5"/>
  <c r="AR115" i="5"/>
  <c r="AQ115" i="5"/>
  <c r="AS114" i="5"/>
  <c r="AR114" i="5"/>
  <c r="AQ114" i="5"/>
  <c r="AS113" i="5"/>
  <c r="AR113" i="5"/>
  <c r="AQ113" i="5"/>
  <c r="AS112" i="5"/>
  <c r="AR112" i="5"/>
  <c r="AQ112" i="5"/>
  <c r="AS111" i="5"/>
  <c r="AR111" i="5"/>
  <c r="AQ111" i="5"/>
  <c r="AO119" i="5"/>
  <c r="AN119" i="5"/>
  <c r="AM119" i="5"/>
  <c r="AO118" i="5"/>
  <c r="AN118" i="5"/>
  <c r="AM118" i="5"/>
  <c r="AO117" i="5"/>
  <c r="AN117" i="5"/>
  <c r="AM117" i="5"/>
  <c r="AO116" i="5"/>
  <c r="AN116" i="5"/>
  <c r="AM116" i="5"/>
  <c r="AO115" i="5"/>
  <c r="AN115" i="5"/>
  <c r="AM115" i="5"/>
  <c r="AO114" i="5"/>
  <c r="AN114" i="5"/>
  <c r="AM114" i="5"/>
  <c r="AO113" i="5"/>
  <c r="AN113" i="5"/>
  <c r="AM113" i="5"/>
  <c r="AO112" i="5"/>
  <c r="AN112" i="5"/>
  <c r="AM112" i="5"/>
  <c r="AO111" i="5"/>
  <c r="AN111" i="5"/>
  <c r="AM111" i="5"/>
  <c r="AK119" i="5"/>
  <c r="AJ119" i="5"/>
  <c r="AI119" i="5"/>
  <c r="AK118" i="5"/>
  <c r="AJ118" i="5"/>
  <c r="AI118" i="5"/>
  <c r="AK117" i="5"/>
  <c r="AJ117" i="5"/>
  <c r="AI117" i="5"/>
  <c r="AK116" i="5"/>
  <c r="AJ116" i="5"/>
  <c r="AI116" i="5"/>
  <c r="AK115" i="5"/>
  <c r="AJ115" i="5"/>
  <c r="AI115" i="5"/>
  <c r="AK114" i="5"/>
  <c r="AJ114" i="5"/>
  <c r="AI114" i="5"/>
  <c r="AK113" i="5"/>
  <c r="AJ113" i="5"/>
  <c r="AI113" i="5"/>
  <c r="AK112" i="5"/>
  <c r="AJ112" i="5"/>
  <c r="AI112" i="5"/>
  <c r="AK111" i="5"/>
  <c r="AJ111" i="5"/>
  <c r="AI111" i="5"/>
  <c r="E21" i="18" l="1"/>
  <c r="D21" i="18"/>
  <c r="B21" i="18"/>
  <c r="C9" i="18" s="1"/>
  <c r="E34" i="18"/>
  <c r="D34" i="18"/>
  <c r="B34" i="18"/>
  <c r="AG119" i="5"/>
  <c r="AF119" i="5"/>
  <c r="AE119" i="5"/>
  <c r="AC119" i="5"/>
  <c r="AB119" i="5"/>
  <c r="AA119" i="5"/>
  <c r="Y119" i="5"/>
  <c r="X119" i="5"/>
  <c r="W119" i="5"/>
  <c r="U119" i="5"/>
  <c r="T119" i="5"/>
  <c r="S119" i="5"/>
  <c r="Q119" i="5"/>
  <c r="P119" i="5"/>
  <c r="O119" i="5"/>
  <c r="M119" i="5"/>
  <c r="L119" i="5"/>
  <c r="K119" i="5"/>
  <c r="I119" i="5"/>
  <c r="H119" i="5"/>
  <c r="G119" i="5"/>
  <c r="E119" i="5"/>
  <c r="D119" i="5"/>
  <c r="C119" i="5"/>
  <c r="AG118" i="5"/>
  <c r="AF118" i="5"/>
  <c r="AE118" i="5"/>
  <c r="AC118" i="5"/>
  <c r="AB118" i="5"/>
  <c r="AA118" i="5"/>
  <c r="Y118" i="5"/>
  <c r="X118" i="5"/>
  <c r="W118" i="5"/>
  <c r="U118" i="5"/>
  <c r="T118" i="5"/>
  <c r="S118" i="5"/>
  <c r="Q118" i="5"/>
  <c r="P118" i="5"/>
  <c r="O118" i="5"/>
  <c r="M118" i="5"/>
  <c r="L118" i="5"/>
  <c r="K118" i="5"/>
  <c r="I118" i="5"/>
  <c r="H118" i="5"/>
  <c r="G118" i="5"/>
  <c r="E118" i="5"/>
  <c r="D118" i="5"/>
  <c r="C118" i="5"/>
  <c r="AG117" i="5"/>
  <c r="AF117" i="5"/>
  <c r="AE117" i="5"/>
  <c r="AC117" i="5"/>
  <c r="AB117" i="5"/>
  <c r="AA117" i="5"/>
  <c r="Y117" i="5"/>
  <c r="X117" i="5"/>
  <c r="W117" i="5"/>
  <c r="U117" i="5"/>
  <c r="T117" i="5"/>
  <c r="S117" i="5"/>
  <c r="Q117" i="5"/>
  <c r="P117" i="5"/>
  <c r="O117" i="5"/>
  <c r="M117" i="5"/>
  <c r="L117" i="5"/>
  <c r="K117" i="5"/>
  <c r="I117" i="5"/>
  <c r="H117" i="5"/>
  <c r="G117" i="5"/>
  <c r="E117" i="5"/>
  <c r="D117" i="5"/>
  <c r="C117" i="5"/>
  <c r="AG116" i="5"/>
  <c r="AF116" i="5"/>
  <c r="AE116" i="5"/>
  <c r="AC116" i="5"/>
  <c r="AB116" i="5"/>
  <c r="AA116" i="5"/>
  <c r="Y116" i="5"/>
  <c r="X116" i="5"/>
  <c r="W116" i="5"/>
  <c r="U116" i="5"/>
  <c r="T116" i="5"/>
  <c r="S116" i="5"/>
  <c r="Q116" i="5"/>
  <c r="P116" i="5"/>
  <c r="O116" i="5"/>
  <c r="M116" i="5"/>
  <c r="L116" i="5"/>
  <c r="K116" i="5"/>
  <c r="I116" i="5"/>
  <c r="H116" i="5"/>
  <c r="G116" i="5"/>
  <c r="E116" i="5"/>
  <c r="D116" i="5"/>
  <c r="C116" i="5"/>
  <c r="AG115" i="5"/>
  <c r="AF115" i="5"/>
  <c r="AE115" i="5"/>
  <c r="AC115" i="5"/>
  <c r="AB115" i="5"/>
  <c r="AA115" i="5"/>
  <c r="Y115" i="5"/>
  <c r="X115" i="5"/>
  <c r="W115" i="5"/>
  <c r="U115" i="5"/>
  <c r="T115" i="5"/>
  <c r="S115" i="5"/>
  <c r="Q115" i="5"/>
  <c r="P115" i="5"/>
  <c r="O115" i="5"/>
  <c r="M115" i="5"/>
  <c r="L115" i="5"/>
  <c r="K115" i="5"/>
  <c r="I115" i="5"/>
  <c r="H115" i="5"/>
  <c r="G115" i="5"/>
  <c r="E115" i="5"/>
  <c r="D115" i="5"/>
  <c r="C115" i="5"/>
  <c r="AG114" i="5"/>
  <c r="AF114" i="5"/>
  <c r="AE114" i="5"/>
  <c r="AC114" i="5"/>
  <c r="AB114" i="5"/>
  <c r="AA114" i="5"/>
  <c r="Y114" i="5"/>
  <c r="X114" i="5"/>
  <c r="W114" i="5"/>
  <c r="U114" i="5"/>
  <c r="T114" i="5"/>
  <c r="S114" i="5"/>
  <c r="Q114" i="5"/>
  <c r="P114" i="5"/>
  <c r="O114" i="5"/>
  <c r="M114" i="5"/>
  <c r="L114" i="5"/>
  <c r="K114" i="5"/>
  <c r="I114" i="5"/>
  <c r="H114" i="5"/>
  <c r="G114" i="5"/>
  <c r="E114" i="5"/>
  <c r="D114" i="5"/>
  <c r="C114" i="5"/>
  <c r="AG113" i="5"/>
  <c r="AF113" i="5"/>
  <c r="AE113" i="5"/>
  <c r="AC113" i="5"/>
  <c r="AB113" i="5"/>
  <c r="AA113" i="5"/>
  <c r="Y113" i="5"/>
  <c r="X113" i="5"/>
  <c r="W113" i="5"/>
  <c r="U113" i="5"/>
  <c r="T113" i="5"/>
  <c r="S113" i="5"/>
  <c r="Q113" i="5"/>
  <c r="P113" i="5"/>
  <c r="O113" i="5"/>
  <c r="M113" i="5"/>
  <c r="L113" i="5"/>
  <c r="K113" i="5"/>
  <c r="I113" i="5"/>
  <c r="H113" i="5"/>
  <c r="G113" i="5"/>
  <c r="E113" i="5"/>
  <c r="D113" i="5"/>
  <c r="C113" i="5"/>
  <c r="AG112" i="5"/>
  <c r="AF112" i="5"/>
  <c r="AE112" i="5"/>
  <c r="AC112" i="5"/>
  <c r="AB112" i="5"/>
  <c r="AA112" i="5"/>
  <c r="Y112" i="5"/>
  <c r="X112" i="5"/>
  <c r="W112" i="5"/>
  <c r="U112" i="5"/>
  <c r="T112" i="5"/>
  <c r="S112" i="5"/>
  <c r="Q112" i="5"/>
  <c r="P112" i="5"/>
  <c r="O112" i="5"/>
  <c r="M112" i="5"/>
  <c r="L112" i="5"/>
  <c r="K112" i="5"/>
  <c r="I112" i="5"/>
  <c r="H112" i="5"/>
  <c r="G112" i="5"/>
  <c r="E112" i="5"/>
  <c r="D112" i="5"/>
  <c r="C112" i="5"/>
  <c r="AG111" i="5"/>
  <c r="AF111" i="5"/>
  <c r="AE111" i="5"/>
  <c r="AC111" i="5"/>
  <c r="AB111" i="5"/>
  <c r="AA111" i="5"/>
  <c r="Y111" i="5"/>
  <c r="X111" i="5"/>
  <c r="W111" i="5"/>
  <c r="U111" i="5"/>
  <c r="T111" i="5"/>
  <c r="S111" i="5"/>
  <c r="Q111" i="5"/>
  <c r="P111" i="5"/>
  <c r="O111" i="5"/>
  <c r="M111" i="5"/>
  <c r="L111" i="5"/>
  <c r="K111" i="5"/>
  <c r="I111" i="5"/>
  <c r="H111" i="5"/>
  <c r="G111" i="5"/>
  <c r="E111" i="5"/>
  <c r="D111" i="5"/>
  <c r="C111" i="5"/>
  <c r="C33" i="18" l="1"/>
  <c r="C32" i="18"/>
  <c r="C30" i="18"/>
  <c r="C28" i="18"/>
  <c r="C31" i="18"/>
  <c r="C29" i="18"/>
  <c r="G34" i="18"/>
  <c r="F34" i="18"/>
  <c r="G21" i="18"/>
  <c r="F21" i="18"/>
  <c r="C14" i="18"/>
  <c r="C13" i="18"/>
  <c r="C20" i="18"/>
  <c r="C12" i="18"/>
  <c r="C19" i="18"/>
  <c r="C11" i="18"/>
  <c r="C18" i="18"/>
  <c r="C10" i="18"/>
  <c r="C17" i="18"/>
  <c r="C16" i="18"/>
  <c r="C15" i="18"/>
  <c r="C34" i="18" l="1"/>
  <c r="C21" i="18"/>
  <c r="B2" i="3" l="1"/>
  <c r="U24" i="5"/>
  <c r="J39" i="13" l="1"/>
  <c r="V39" i="13" s="1"/>
  <c r="I39" i="13"/>
  <c r="U39" i="13" s="1"/>
  <c r="I12" i="13"/>
  <c r="U12" i="13" s="1"/>
  <c r="J11" i="13"/>
  <c r="I11" i="13"/>
  <c r="V11" i="13" l="1"/>
  <c r="K11" i="13"/>
  <c r="U11" i="13"/>
  <c r="K39" i="13"/>
  <c r="J12" i="13"/>
  <c r="I13" i="13"/>
  <c r="U13" i="13" s="1"/>
  <c r="I40" i="13"/>
  <c r="U40" i="13" s="1"/>
  <c r="J40" i="13"/>
  <c r="V40" i="13" s="1"/>
  <c r="J41" i="13"/>
  <c r="V41" i="13" s="1"/>
  <c r="W11" i="13" l="1"/>
  <c r="X11" i="13" s="1"/>
  <c r="K12" i="13"/>
  <c r="W12" i="13" s="1"/>
  <c r="X12" i="13" s="1"/>
  <c r="V12" i="13"/>
  <c r="M11" i="13"/>
  <c r="M39" i="13"/>
  <c r="W39" i="13"/>
  <c r="X39" i="13" s="1"/>
  <c r="K40" i="13"/>
  <c r="J42" i="13"/>
  <c r="V42" i="13" s="1"/>
  <c r="I14" i="13"/>
  <c r="I41" i="13"/>
  <c r="J13" i="13"/>
  <c r="C95" i="4"/>
  <c r="C50" i="3"/>
  <c r="U14" i="13" l="1"/>
  <c r="K41" i="13"/>
  <c r="U41" i="13"/>
  <c r="M40" i="13"/>
  <c r="W40" i="13"/>
  <c r="X40" i="13" s="1"/>
  <c r="M12" i="13"/>
  <c r="K13" i="13"/>
  <c r="W13" i="13" s="1"/>
  <c r="X13" i="13" s="1"/>
  <c r="V13" i="13"/>
  <c r="M13" i="13"/>
  <c r="I42" i="13"/>
  <c r="I15" i="13"/>
  <c r="U15" i="13" s="1"/>
  <c r="J14" i="13"/>
  <c r="J43" i="13"/>
  <c r="V43" i="13" s="1"/>
  <c r="K42" i="13" l="1"/>
  <c r="U42" i="13"/>
  <c r="K14" i="13"/>
  <c r="W14" i="13" s="1"/>
  <c r="X14" i="13" s="1"/>
  <c r="V14" i="13"/>
  <c r="M41" i="13"/>
  <c r="W41" i="13"/>
  <c r="X41" i="13" s="1"/>
  <c r="J44" i="13"/>
  <c r="V44" i="13" s="1"/>
  <c r="J15" i="13"/>
  <c r="I16" i="13"/>
  <c r="U16" i="13" s="1"/>
  <c r="I43" i="13"/>
  <c r="M14" i="13" l="1"/>
  <c r="M42" i="13"/>
  <c r="W42" i="13"/>
  <c r="X42" i="13" s="1"/>
  <c r="K15" i="13"/>
  <c r="W15" i="13" s="1"/>
  <c r="X15" i="13" s="1"/>
  <c r="V15" i="13"/>
  <c r="K43" i="13"/>
  <c r="U43" i="13"/>
  <c r="I17" i="13"/>
  <c r="U17" i="13" s="1"/>
  <c r="J16" i="13"/>
  <c r="J46" i="13"/>
  <c r="V46" i="13" s="1"/>
  <c r="J45" i="13"/>
  <c r="V45" i="13" s="1"/>
  <c r="I44" i="13"/>
  <c r="M15" i="13" l="1"/>
  <c r="K16" i="13"/>
  <c r="V16" i="13"/>
  <c r="M43" i="13"/>
  <c r="W43" i="13"/>
  <c r="X43" i="13" s="1"/>
  <c r="K44" i="13"/>
  <c r="U44" i="13"/>
  <c r="J17" i="13"/>
  <c r="I18" i="13"/>
  <c r="U18" i="13" s="1"/>
  <c r="I46" i="13"/>
  <c r="I45" i="13"/>
  <c r="K17" i="13" l="1"/>
  <c r="V17" i="13"/>
  <c r="M44" i="13"/>
  <c r="W44" i="13"/>
  <c r="X44" i="13" s="1"/>
  <c r="K45" i="13"/>
  <c r="U45" i="13"/>
  <c r="K46" i="13"/>
  <c r="U46" i="13"/>
  <c r="M16" i="13"/>
  <c r="W16" i="13"/>
  <c r="X16" i="13" s="1"/>
  <c r="I19" i="13"/>
  <c r="U19" i="13" s="1"/>
  <c r="J18" i="13"/>
  <c r="M45" i="13" l="1"/>
  <c r="W45" i="13"/>
  <c r="X45" i="13" s="1"/>
  <c r="M46" i="13"/>
  <c r="W46" i="13"/>
  <c r="X46" i="13" s="1"/>
  <c r="K18" i="13"/>
  <c r="V18" i="13"/>
  <c r="M17" i="13"/>
  <c r="W17" i="13"/>
  <c r="X17" i="13" s="1"/>
  <c r="J19" i="13"/>
  <c r="I20" i="13"/>
  <c r="U20" i="13" s="1"/>
  <c r="C39" i="3"/>
  <c r="C44" i="4"/>
  <c r="M18" i="13" l="1"/>
  <c r="W18" i="13"/>
  <c r="X18" i="13" s="1"/>
  <c r="K19" i="13"/>
  <c r="V19" i="13"/>
  <c r="I21" i="13"/>
  <c r="U21" i="13" s="1"/>
  <c r="J20" i="13"/>
  <c r="C42" i="4"/>
  <c r="K20" i="13" l="1"/>
  <c r="V20" i="13"/>
  <c r="M19" i="13"/>
  <c r="W19" i="13"/>
  <c r="X19" i="13" s="1"/>
  <c r="J21" i="13"/>
  <c r="I22" i="13"/>
  <c r="U22" i="13" l="1"/>
  <c r="I48" i="13"/>
  <c r="K21" i="13"/>
  <c r="V21" i="13"/>
  <c r="M20" i="13"/>
  <c r="W20" i="13"/>
  <c r="X20" i="13" s="1"/>
  <c r="U48" i="13"/>
  <c r="I23" i="13"/>
  <c r="J22" i="13"/>
  <c r="J48" i="13" s="1"/>
  <c r="B10" i="5"/>
  <c r="U23" i="13" l="1"/>
  <c r="V48" i="13"/>
  <c r="V22" i="13"/>
  <c r="M21" i="13"/>
  <c r="W21" i="13"/>
  <c r="X21" i="13" s="1"/>
  <c r="K22" i="13"/>
  <c r="J23" i="13"/>
  <c r="I24" i="13"/>
  <c r="U24" i="13" s="1"/>
  <c r="C32" i="10"/>
  <c r="D32" i="10"/>
  <c r="B32" i="10"/>
  <c r="E32" i="10" s="1"/>
  <c r="W22" i="13" l="1"/>
  <c r="X22" i="13" s="1"/>
  <c r="K48" i="13"/>
  <c r="M48" i="13" s="1"/>
  <c r="K23" i="13"/>
  <c r="V23" i="13"/>
  <c r="M22" i="13"/>
  <c r="W48" i="13"/>
  <c r="X48" i="13" s="1"/>
  <c r="I25" i="13"/>
  <c r="U25" i="13" s="1"/>
  <c r="J24" i="13"/>
  <c r="C10" i="5"/>
  <c r="D10" i="5"/>
  <c r="E10" i="5"/>
  <c r="F10" i="5"/>
  <c r="G10" i="5"/>
  <c r="H10" i="5"/>
  <c r="W23" i="13" l="1"/>
  <c r="X23" i="13" s="1"/>
  <c r="K24" i="13"/>
  <c r="W24" i="13" s="1"/>
  <c r="X24" i="13" s="1"/>
  <c r="V24" i="13"/>
  <c r="M23" i="13"/>
  <c r="J25" i="13"/>
  <c r="I26" i="13"/>
  <c r="U26" i="13" l="1"/>
  <c r="K25" i="13"/>
  <c r="V25" i="13"/>
  <c r="M24" i="13"/>
  <c r="I27" i="13"/>
  <c r="U27" i="13" s="1"/>
  <c r="J26" i="13"/>
  <c r="U10" i="5"/>
  <c r="B25" i="10"/>
  <c r="W25" i="13" l="1"/>
  <c r="X25" i="13" s="1"/>
  <c r="K26" i="13"/>
  <c r="W26" i="13" s="1"/>
  <c r="X26" i="13" s="1"/>
  <c r="V26" i="13"/>
  <c r="M25" i="13"/>
  <c r="J27" i="13"/>
  <c r="I28" i="13"/>
  <c r="U28" i="13" s="1"/>
  <c r="K27" i="13" l="1"/>
  <c r="W27" i="13" s="1"/>
  <c r="X27" i="13" s="1"/>
  <c r="V27" i="13"/>
  <c r="M26" i="13"/>
  <c r="I29" i="13"/>
  <c r="J28" i="13"/>
  <c r="C37" i="3"/>
  <c r="U29" i="13" l="1"/>
  <c r="K28" i="13"/>
  <c r="V28" i="13"/>
  <c r="M27" i="13"/>
  <c r="J29" i="13"/>
  <c r="I30" i="13"/>
  <c r="U30" i="13" s="1"/>
  <c r="M28" i="13" l="1"/>
  <c r="W28" i="13"/>
  <c r="X28" i="13" s="1"/>
  <c r="K29" i="13"/>
  <c r="V29" i="13"/>
  <c r="I31" i="13"/>
  <c r="U31" i="13" s="1"/>
  <c r="J30" i="13"/>
  <c r="K30" i="13" l="1"/>
  <c r="V30" i="13"/>
  <c r="M29" i="13"/>
  <c r="W29" i="13"/>
  <c r="X29" i="13" s="1"/>
  <c r="J31" i="13"/>
  <c r="I32" i="13"/>
  <c r="U32" i="13" s="1"/>
  <c r="B2" i="4"/>
  <c r="M30" i="13" l="1"/>
  <c r="W30" i="13"/>
  <c r="X30" i="13" s="1"/>
  <c r="K31" i="13"/>
  <c r="V31" i="13"/>
  <c r="I33" i="13"/>
  <c r="U33" i="13" s="1"/>
  <c r="J32" i="13"/>
  <c r="K32" i="13" l="1"/>
  <c r="V32" i="13"/>
  <c r="M31" i="13"/>
  <c r="W31" i="13"/>
  <c r="X31" i="13" s="1"/>
  <c r="J33" i="13"/>
  <c r="I34" i="13"/>
  <c r="U34" i="13" l="1"/>
  <c r="I49" i="13"/>
  <c r="K33" i="13"/>
  <c r="V33" i="13"/>
  <c r="M32" i="13"/>
  <c r="W32" i="13"/>
  <c r="X32" i="13" s="1"/>
  <c r="U49" i="13"/>
  <c r="I35" i="13"/>
  <c r="J34" i="13"/>
  <c r="J49" i="13" s="1"/>
  <c r="B28" i="7"/>
  <c r="B30" i="7" s="1"/>
  <c r="U35" i="13" l="1"/>
  <c r="V49" i="13"/>
  <c r="V34" i="13"/>
  <c r="M33" i="13"/>
  <c r="W33" i="13"/>
  <c r="X33" i="13" s="1"/>
  <c r="K34" i="13"/>
  <c r="J35" i="13"/>
  <c r="I36" i="13"/>
  <c r="U36" i="13" s="1"/>
  <c r="C108" i="4"/>
  <c r="B108" i="4"/>
  <c r="B44" i="4"/>
  <c r="B42" i="4"/>
  <c r="B24" i="4"/>
  <c r="W34" i="13" l="1"/>
  <c r="X34" i="13" s="1"/>
  <c r="K49" i="13"/>
  <c r="M49" i="13" s="1"/>
  <c r="K35" i="13"/>
  <c r="M35" i="13" s="1"/>
  <c r="V35" i="13"/>
  <c r="M34" i="13"/>
  <c r="W49" i="13"/>
  <c r="X49" i="13" s="1"/>
  <c r="I37" i="13"/>
  <c r="U37" i="13" s="1"/>
  <c r="J36" i="13"/>
  <c r="W35" i="13" l="1"/>
  <c r="X35" i="13" s="1"/>
  <c r="I50" i="13"/>
  <c r="K36" i="13"/>
  <c r="W36" i="13" s="1"/>
  <c r="X36" i="13" s="1"/>
  <c r="V36" i="13"/>
  <c r="J38" i="13"/>
  <c r="V38" i="13" s="1"/>
  <c r="J37" i="13"/>
  <c r="J50" i="13" s="1"/>
  <c r="I38" i="13"/>
  <c r="B39" i="3"/>
  <c r="B37" i="3"/>
  <c r="B20" i="3"/>
  <c r="M36" i="13" l="1"/>
  <c r="K38" i="13"/>
  <c r="U38" i="13"/>
  <c r="V37" i="13"/>
  <c r="K37" i="13"/>
  <c r="W37" i="13" s="1"/>
  <c r="X37" i="13" s="1"/>
  <c r="K50" i="13" l="1"/>
  <c r="M50" i="13" s="1"/>
  <c r="J51" i="13"/>
  <c r="V51" i="13" s="1"/>
  <c r="V50" i="13"/>
  <c r="I51" i="13"/>
  <c r="U51" i="13" s="1"/>
  <c r="U50" i="13"/>
  <c r="M38" i="13"/>
  <c r="W38" i="13"/>
  <c r="X38" i="13" s="1"/>
  <c r="M37" i="13"/>
  <c r="W50" i="13"/>
  <c r="X50" i="13" s="1"/>
  <c r="K51" i="13" l="1"/>
  <c r="M51" i="13" l="1"/>
  <c r="W51" i="13"/>
  <c r="X51"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<sst xmlns="http://schemas.openxmlformats.org/spreadsheetml/2006/main" count="891" uniqueCount="503">
  <si>
    <t>California Department of Managed Health Care/Department of Insurance</t>
  </si>
  <si>
    <t xml:space="preserve"> 1.</t>
  </si>
  <si>
    <t xml:space="preserve"> 2.</t>
  </si>
  <si>
    <t>DMHC Health Plan ID/CDI NAIC No.</t>
  </si>
  <si>
    <t xml:space="preserve"> 3.</t>
  </si>
  <si>
    <t xml:space="preserve"> 4.</t>
  </si>
  <si>
    <t xml:space="preserve"> 5.</t>
  </si>
  <si>
    <t xml:space="preserve"> 6.</t>
  </si>
  <si>
    <t xml:space="preserve"> 7.</t>
  </si>
  <si>
    <t xml:space="preserve"> 8.</t>
  </si>
  <si>
    <t>Product Types Covered by this Filing:</t>
  </si>
  <si>
    <t>Health Maintenance Organization (HMO)</t>
  </si>
  <si>
    <t>Preferred Provider Organization (PPO)</t>
  </si>
  <si>
    <t>Point of Service (POS)</t>
  </si>
  <si>
    <t>Fee For Service (FFS)</t>
  </si>
  <si>
    <t>Tab Name</t>
  </si>
  <si>
    <t>Worksheet</t>
  </si>
  <si>
    <t xml:space="preserve">New Product </t>
  </si>
  <si>
    <t xml:space="preserve">The rate filing submission for new product rates should include: </t>
  </si>
  <si>
    <t>1) This form</t>
  </si>
  <si>
    <t>Company Name</t>
  </si>
  <si>
    <t xml:space="preserve"> 7)</t>
  </si>
  <si>
    <t>Annual Rate</t>
  </si>
  <si>
    <t xml:space="preserve"> 8)</t>
  </si>
  <si>
    <t xml:space="preserve"> 1)</t>
  </si>
  <si>
    <t xml:space="preserve"> 2)</t>
  </si>
  <si>
    <t xml:space="preserve"> 3)</t>
  </si>
  <si>
    <t xml:space="preserve"> 4)</t>
  </si>
  <si>
    <t xml:space="preserve"> 5)</t>
  </si>
  <si>
    <t xml:space="preserve"> 6)</t>
  </si>
  <si>
    <t>Resubmissions should be submitted through SERFF under the same state filing number and SERFF tracking number</t>
  </si>
  <si>
    <t>assigned to the original submission of this filing.  Do not submit resubmissions as a new filing.</t>
  </si>
  <si>
    <t xml:space="preserve"> 9)</t>
  </si>
  <si>
    <t>Submit the required actuarial certification, under the "Supporting Documentation" tab in SERFF.</t>
  </si>
  <si>
    <t>Actuarial Certification Provided via "Supporting Documentation" tab in SERFF?</t>
  </si>
  <si>
    <t>Open or Closed</t>
  </si>
  <si>
    <t>experience period on which the rates are based.</t>
  </si>
  <si>
    <t>10)</t>
  </si>
  <si>
    <t>which the rates are based.</t>
  </si>
  <si>
    <t>11)</t>
  </si>
  <si>
    <t>12)</t>
  </si>
  <si>
    <t>period on which the rates are based.</t>
  </si>
  <si>
    <t>Average rate increase initially requested</t>
  </si>
  <si>
    <t>13)</t>
  </si>
  <si>
    <t>14)</t>
  </si>
  <si>
    <t>15)</t>
  </si>
  <si>
    <t>Average rate of increase</t>
  </si>
  <si>
    <t>16)</t>
  </si>
  <si>
    <t>The earliest anticipated date that the proposed rate increase, or new product rate, will take effect for the subscriber.</t>
  </si>
  <si>
    <t>17)</t>
  </si>
  <si>
    <t>Hospital Inpatient</t>
  </si>
  <si>
    <t>Hospital Outpatient (including ER)</t>
  </si>
  <si>
    <t>Laboratory (other than inpatient)</t>
  </si>
  <si>
    <t>Radiology (other than inpatient)</t>
  </si>
  <si>
    <t>Capitation (professional)</t>
  </si>
  <si>
    <t>Capitation (institutional)</t>
  </si>
  <si>
    <t>Capitation (other)</t>
  </si>
  <si>
    <t>Other (describe here)</t>
  </si>
  <si>
    <t>18)</t>
  </si>
  <si>
    <t>19)</t>
  </si>
  <si>
    <t>covered by each product as of the end of the latest month for which the data has been compiled.</t>
  </si>
  <si>
    <t>Trend</t>
  </si>
  <si>
    <t>Trend by Aggregate Benefit Category</t>
  </si>
  <si>
    <t>20)</t>
  </si>
  <si>
    <t>Comparison of claims costs and rate of changes over time</t>
  </si>
  <si>
    <t>21)</t>
  </si>
  <si>
    <t>22)</t>
  </si>
  <si>
    <t>23)</t>
  </si>
  <si>
    <t>Preparer Name:</t>
  </si>
  <si>
    <t>Preparer Phone Number:</t>
  </si>
  <si>
    <t>Preparer Email Address:</t>
  </si>
  <si>
    <t>California Rate Filing Spreadsheet</t>
  </si>
  <si>
    <t>Company Name:</t>
  </si>
  <si>
    <t>Service Category / Region</t>
  </si>
  <si>
    <t>Statewide</t>
  </si>
  <si>
    <t>Physician/Other Professional Services</t>
  </si>
  <si>
    <t>Integrated Care Management Fees or Other Similar Fees</t>
  </si>
  <si>
    <t>Total</t>
  </si>
  <si>
    <t>See Appendix for Geographic Region Definition.</t>
  </si>
  <si>
    <t>A. Trend attributable to Use of Services</t>
  </si>
  <si>
    <t>B. Trend attributable to Price Inflation</t>
  </si>
  <si>
    <t>C. Trend attributable to Fees and Risk</t>
  </si>
  <si>
    <t>Year</t>
  </si>
  <si>
    <t>Reclassification</t>
  </si>
  <si>
    <t xml:space="preserve">Additionally, provide detail about any Reclassification of Services from one Benefit Category to another, such as from Inpatient to Outpatient, using the table below. </t>
  </si>
  <si>
    <t>Pre-Service Category</t>
  </si>
  <si>
    <t>Explanation</t>
  </si>
  <si>
    <t>Product Name</t>
  </si>
  <si>
    <t>Open or Closed?</t>
  </si>
  <si>
    <t>Enrollment</t>
  </si>
  <si>
    <t>Experience Period on Which Rates are Based</t>
  </si>
  <si>
    <t>Period for Which Rates are to be Effective</t>
  </si>
  <si>
    <t>Total Premium Earned During the Experience Period on Which the Rates are Based</t>
  </si>
  <si>
    <t>Total Dollar Amount of Claims Incurred During the Experience Period on Which the Rates are Based</t>
  </si>
  <si>
    <t xml:space="preserve">1)  Justification for any unreasonable rate increases
</t>
  </si>
  <si>
    <t>Exclusive Provider Organization (EPO)</t>
  </si>
  <si>
    <t>SERFF Tracking Number:</t>
  </si>
  <si>
    <t xml:space="preserve">The rate filing submission for existing product rates should include: </t>
  </si>
  <si>
    <t xml:space="preserve"> 1) This form</t>
  </si>
  <si>
    <t xml:space="preserve">5) Other Information </t>
  </si>
  <si>
    <t>CA Rate Filing Spreadsheet</t>
  </si>
  <si>
    <t>CA Plain-Language Rate Filing</t>
  </si>
  <si>
    <t>In column "G" of the "CA Rate Filing Spreadsheet" tab, state the period for which rates are to be effective.</t>
  </si>
  <si>
    <t>In column "H" of the "CA Rate Filing Spreadsheet" tab, state the total premium earned for the experience period on</t>
  </si>
  <si>
    <t>In column "I" of the "CA Rate Filing Spreadsheet" tab, state the total dollar amount of incurred claims for the experience</t>
  </si>
  <si>
    <t>24)</t>
  </si>
  <si>
    <t>Changes in administrative costs</t>
  </si>
  <si>
    <t>25)</t>
  </si>
  <si>
    <t>California Plain-Language Rate Filing Description</t>
  </si>
  <si>
    <t>Use of Services</t>
  </si>
  <si>
    <t>Price Inflation</t>
  </si>
  <si>
    <t>Fees and Risk</t>
  </si>
  <si>
    <t>Trend attributable to:</t>
  </si>
  <si>
    <t>Administrative costs are the costs defined in Sections 158.150, 158.151, 158.160, and 158.161 of 45 Code of Federal Regulations</t>
  </si>
  <si>
    <t>Subtitle A, Subchapter B, in the interim final rule issued by the Department of Health and Human Services on December 1, 2010 at</t>
  </si>
  <si>
    <t>of Code of Federal Regulations listed above in this item. (Does not apply to rates for new products.)</t>
  </si>
  <si>
    <t xml:space="preserve">on each of the rates included in the filing. Changes should be shown separately for the costs defined by each of the sections </t>
  </si>
  <si>
    <t>included in the filing.</t>
  </si>
  <si>
    <t>other professional services, prescription drugs from pharmacies, laboratories other than hospital inpatient, radiology services, other (describe).</t>
  </si>
  <si>
    <t>The aggregate benefit categories are each of the following - hospital inpatient, hospital outpatient (including emergency room), physician and</t>
  </si>
  <si>
    <t>which the information is provided. Show all claims costs according to the aggregate benefit category.</t>
  </si>
  <si>
    <t>recent 12 month periods.  Also, compare the rate of change of claims costs over all of the projected and historical periods for</t>
  </si>
  <si>
    <t xml:space="preserve">Use of Services </t>
  </si>
  <si>
    <t>incurred claims data into the aggregate benefit categories listed in item 18 below.</t>
  </si>
  <si>
    <t xml:space="preserve">In column "J" of the "CA Rate Filing Spreadsheet" tab, state the average rate increase initially requested, weighted based </t>
  </si>
  <si>
    <t>on number of covered lives, and in column "K" weighted based on the total of premium earned.  The weighted average</t>
  </si>
  <si>
    <t>of the proposed rate increases included in the filing, weighting the increases by the encumber of covered lives for each</t>
  </si>
  <si>
    <t>product (per item 8, above), and weighted based on total premium earned (per item 11, above).</t>
  </si>
  <si>
    <t>A, B, J and K. Also, in the case of a resubmission, update the information under the "Rate/Rule Schedule" tab in SERFF.</t>
  </si>
  <si>
    <t>are open or closed.</t>
  </si>
  <si>
    <t>amendment to the original submission of this filing under the rate/rule form tab.  Submit a revised California Rate Filing Form,</t>
  </si>
  <si>
    <t>Existing Products</t>
  </si>
  <si>
    <t xml:space="preserve"> 2) CA Rate Filing Spreadsheet tab</t>
  </si>
  <si>
    <t xml:space="preserve"> 3) Actuarial certification </t>
  </si>
  <si>
    <t xml:space="preserve"> 5) CA Plain-Language Rate Filing tab</t>
  </si>
  <si>
    <t xml:space="preserve"> 6) CA Plain-Language Spreadsheet tab</t>
  </si>
  <si>
    <t>3) Benefit grid describing the benefits of the new product in a separate document.</t>
  </si>
  <si>
    <t>7) Actuarial certification.</t>
  </si>
  <si>
    <t>Total Incurred Claims</t>
  </si>
  <si>
    <t>Total Earned Premium</t>
  </si>
  <si>
    <t>6) Description of how the new product rates were developed in a separate document.</t>
  </si>
  <si>
    <t>5) Benefit grid describing the benefits of the plan’s existing product with the closest or the most similar benefit structure in a</t>
  </si>
  <si>
    <t xml:space="preserve">        separate document.</t>
  </si>
  <si>
    <t>(including emergency services), physician and other professional services, laboratory services, radiology services, and other benefits,</t>
  </si>
  <si>
    <t>compared to the prior year, associated with the submitted rate filing, and quantify the impact of each change on each of the rate</t>
  </si>
  <si>
    <t>4) Provide the amount of Medical Allowed Trend attributable to the Use of Services, Price Inflation, and/or Fees and Risk</t>
  </si>
  <si>
    <t>Overall</t>
  </si>
  <si>
    <t>8)</t>
  </si>
  <si>
    <t xml:space="preserve"> 9.</t>
  </si>
  <si>
    <t>2) Spreadsheet with rate information responsive to Question 6 below.</t>
  </si>
  <si>
    <t>7)</t>
  </si>
  <si>
    <t>1) Overall Medical Allowed Trend by Aggregate Benefit Category and Fees by Geographic Region</t>
  </si>
  <si>
    <t>projected trend for each aggregate benefit category by the amount of historical experience medical costs attributable to that category.</t>
  </si>
  <si>
    <t>for the Most Common plan.</t>
  </si>
  <si>
    <t>Use the same benefit categories in item 18, quantify the sources of trend</t>
  </si>
  <si>
    <t>Member Months</t>
  </si>
  <si>
    <t>N/A</t>
  </si>
  <si>
    <t>Allowed PMPM</t>
  </si>
  <si>
    <t>Paid PMPM</t>
  </si>
  <si>
    <t>Earned Premium</t>
  </si>
  <si>
    <t>Members</t>
  </si>
  <si>
    <t>Actuarial Certification Provided via "Supporting Documentation" tab in SERFF</t>
  </si>
  <si>
    <t>Required</t>
  </si>
  <si>
    <t xml:space="preserve">Segment Type  </t>
  </si>
  <si>
    <t xml:space="preserve">Whether the products are open or closed  </t>
  </si>
  <si>
    <t>segment mix, product mix, any induced utilization/selection and any large claim activity.</t>
  </si>
  <si>
    <t xml:space="preserve">              Statewide</t>
  </si>
  <si>
    <t>4) Spreadsheet with rate information for the plan’s existing product with the closest  or the most similar benefit structure.</t>
  </si>
  <si>
    <t xml:space="preserve"> 4) Spreadsheet with rate information responsive to Questions 10 &amp; 15, below</t>
  </si>
  <si>
    <t>In column "F" of the "CA Rate Filing Spreadsheet" tab, state the experience period on which the rates are based.</t>
  </si>
  <si>
    <t>a revised spreadsheet responsive to Question 10, and a revised California Rate Filing Spreadsheet, completing columns</t>
  </si>
  <si>
    <t>(Include all information as to why the rate increase is justified. Attach supporting documentation.)</t>
  </si>
  <si>
    <t>The average rate of increase is a weighted average, calculated as in item 13, above.</t>
  </si>
  <si>
    <t>In those instances in which there is a revision to the rates requested after initial submission, the revision should be submitted as an</t>
  </si>
  <si>
    <t>California Plain-Language Spreadsheet</t>
  </si>
  <si>
    <t>All Open</t>
  </si>
  <si>
    <t>CA Plain-Language Spreadsheet</t>
  </si>
  <si>
    <t>PMPM - Per Member Per Month</t>
  </si>
  <si>
    <t>PTMPY - Per Thousand Members Per Year</t>
  </si>
  <si>
    <t>Utilization Per Thousand Members Per Year</t>
  </si>
  <si>
    <t>In column "E" of the "CA Rate Filing Spreadsheet" tab, state the number of member months for the</t>
  </si>
  <si>
    <t xml:space="preserve">In a separate document, for each proposed rate increase, provide the projected annualized incurred claims cost per member for </t>
  </si>
  <si>
    <t xml:space="preserve">the period covered by the proposed rate, the historical incurred claims cost per member for the most recent 12 months of </t>
  </si>
  <si>
    <t>Changes in member cost-sharing and benefits exempted from cost-sharing compared to prior year</t>
  </si>
  <si>
    <t>In a separate document, describe any changes in member cost-sharing, compared to the prior year, associated with the submitted</t>
  </si>
  <si>
    <t>Changes in member benefits compared to the prior year</t>
  </si>
  <si>
    <t>In a separate document, describe any changes in member benefits, including but not limited to hospital inpatient, hospital outpatient</t>
  </si>
  <si>
    <t>In column "D" of the "CA Rate Filing Spreadsheet" tab, state the number of members,</t>
  </si>
  <si>
    <t>Review Category: Initial or Resubmission</t>
  </si>
  <si>
    <t>9)</t>
  </si>
  <si>
    <t>Review Category:  Initial Filing of New Product or Resubmission</t>
  </si>
  <si>
    <t>Review Category:  Initial Filing of Existing Product or Re-submission</t>
  </si>
  <si>
    <t xml:space="preserve">    Member Months</t>
  </si>
  <si>
    <t>Review Category:  Filing of New Product, Existing Product or Both</t>
  </si>
  <si>
    <t>Both</t>
  </si>
  <si>
    <t>Checklist</t>
  </si>
  <si>
    <t>Appendix</t>
  </si>
  <si>
    <t>Geographic Region description</t>
  </si>
  <si>
    <t>the Most Common plan by expected enrollment.</t>
  </si>
  <si>
    <t>the experience period on which the rates were based, and the historical incurred claims cost per member for the prior two most</t>
  </si>
  <si>
    <t>California Rate Filing - Average Rate Change</t>
  </si>
  <si>
    <t>I. Summary of Number and Percentage of Rate Changes in Rating Period by Effective Month</t>
  </si>
  <si>
    <t>II. Summary of Number and Percentage of Rate Changes in Rating Period by Product Type</t>
  </si>
  <si>
    <t>January</t>
  </si>
  <si>
    <t>HMO</t>
  </si>
  <si>
    <t>February</t>
  </si>
  <si>
    <t>PPO</t>
  </si>
  <si>
    <t>March</t>
  </si>
  <si>
    <t>EPO</t>
  </si>
  <si>
    <t>April</t>
  </si>
  <si>
    <t>POS</t>
  </si>
  <si>
    <t>May</t>
  </si>
  <si>
    <t>HDHP</t>
  </si>
  <si>
    <t>June</t>
  </si>
  <si>
    <t>July</t>
  </si>
  <si>
    <t>August</t>
  </si>
  <si>
    <t>September</t>
  </si>
  <si>
    <t>October</t>
  </si>
  <si>
    <t>November</t>
  </si>
  <si>
    <t>December</t>
  </si>
  <si>
    <t>California Rate Filing Checklist</t>
  </si>
  <si>
    <t>Item #</t>
  </si>
  <si>
    <t>Item Description (tab items that should be submit as separate documents)</t>
  </si>
  <si>
    <t>Filename</t>
  </si>
  <si>
    <t>Tab name/location</t>
  </si>
  <si>
    <t>Annual Rate (proposed annual premium rates for the Most Common Plan(s))</t>
  </si>
  <si>
    <t>Changes in member cost-sharing and benefits exempted from cost-sharing</t>
  </si>
  <si>
    <t>compared to prior year</t>
  </si>
  <si>
    <t>County Name</t>
  </si>
  <si>
    <t>Zip Code</t>
  </si>
  <si>
    <t>Alpine</t>
  </si>
  <si>
    <t>Amador</t>
  </si>
  <si>
    <t>Butte</t>
  </si>
  <si>
    <t>Calaveras</t>
  </si>
  <si>
    <t>Colusa</t>
  </si>
  <si>
    <t>Del Norte</t>
  </si>
  <si>
    <t>Glenn</t>
  </si>
  <si>
    <t>Humboldt</t>
  </si>
  <si>
    <t>Lake</t>
  </si>
  <si>
    <t>Lassen</t>
  </si>
  <si>
    <t>Mendocino</t>
  </si>
  <si>
    <t>Modoc</t>
  </si>
  <si>
    <t>Nevada</t>
  </si>
  <si>
    <t>Plumas</t>
  </si>
  <si>
    <t>Shasta</t>
  </si>
  <si>
    <t>Sierra</t>
  </si>
  <si>
    <t>Siskiyou</t>
  </si>
  <si>
    <t>Sutter</t>
  </si>
  <si>
    <t>Tehama</t>
  </si>
  <si>
    <t>Trinity</t>
  </si>
  <si>
    <t>Tuolumne</t>
  </si>
  <si>
    <t>Yuba</t>
  </si>
  <si>
    <t>Marin</t>
  </si>
  <si>
    <t>Napa</t>
  </si>
  <si>
    <t>Solano</t>
  </si>
  <si>
    <t>Sonoma</t>
  </si>
  <si>
    <t>El Dorado</t>
  </si>
  <si>
    <t>Placer</t>
  </si>
  <si>
    <t>Sacramento</t>
  </si>
  <si>
    <t>Yolo</t>
  </si>
  <si>
    <t>San Francisco</t>
  </si>
  <si>
    <t>Contra Costa</t>
  </si>
  <si>
    <t>Alameda</t>
  </si>
  <si>
    <t>Santa Clara</t>
  </si>
  <si>
    <t>San Mateo</t>
  </si>
  <si>
    <t>Monterey</t>
  </si>
  <si>
    <t>San Benito</t>
  </si>
  <si>
    <t>Santa Cruz</t>
  </si>
  <si>
    <t>Mariposa</t>
  </si>
  <si>
    <t>Merced</t>
  </si>
  <si>
    <t>San Joaquin</t>
  </si>
  <si>
    <t>Stanislaus</t>
  </si>
  <si>
    <t>Tulare</t>
  </si>
  <si>
    <t>Fresno</t>
  </si>
  <si>
    <t>Kings</t>
  </si>
  <si>
    <t>Madera</t>
  </si>
  <si>
    <t>San Luis Obispo</t>
  </si>
  <si>
    <t>Santa Barbara</t>
  </si>
  <si>
    <t>Ventura</t>
  </si>
  <si>
    <t>Imperial</t>
  </si>
  <si>
    <t>Inyo</t>
  </si>
  <si>
    <t>Mono</t>
  </si>
  <si>
    <t>Kern</t>
  </si>
  <si>
    <t>Los Angeles</t>
  </si>
  <si>
    <t>906XX</t>
  </si>
  <si>
    <t>907XX</t>
  </si>
  <si>
    <t>908XX</t>
  </si>
  <si>
    <t>909XX</t>
  </si>
  <si>
    <t>910XX</t>
  </si>
  <si>
    <t>911XX</t>
  </si>
  <si>
    <t>912XX</t>
  </si>
  <si>
    <t>915XX</t>
  </si>
  <si>
    <t>917XX</t>
  </si>
  <si>
    <t>918XX</t>
  </si>
  <si>
    <t>935XX</t>
  </si>
  <si>
    <t>Los Angeles Zip Code Not in Region 15</t>
  </si>
  <si>
    <t>Riverside</t>
  </si>
  <si>
    <t>San Bernardino</t>
  </si>
  <si>
    <t>Orange</t>
  </si>
  <si>
    <t>San Diego</t>
  </si>
  <si>
    <t>California Rate Filing - Appendix for Geographic Region Definition</t>
  </si>
  <si>
    <t>Experience</t>
  </si>
  <si>
    <t>rate filing, including both the absolute amount of the change, and the percentage change, and quantify the impact of each change</t>
  </si>
  <si>
    <t>on each of the rates included the filing.  Also, describe any changes in benefits exempted from cost-sharing, as well as any</t>
  </si>
  <si>
    <t>newly-imposed cost-sharing.</t>
  </si>
  <si>
    <t>Please Note: Fields shaded in blue will update automatically, there is no need to interact with these cells.</t>
  </si>
  <si>
    <t>Capitation</t>
  </si>
  <si>
    <t>Incurred Month</t>
  </si>
  <si>
    <r>
      <t xml:space="preserve"> </t>
    </r>
    <r>
      <rPr>
        <b/>
        <u/>
        <sz val="12"/>
        <rFont val="Arial"/>
        <family val="2"/>
      </rPr>
      <t xml:space="preserve">California Product Rate Filing Form </t>
    </r>
  </si>
  <si>
    <t>HDHP – High Deductible Health Plan with or without Savings Options (HRA, HSA)</t>
  </si>
  <si>
    <t>IV. Key Drivers of Overall Average Rate Change.</t>
  </si>
  <si>
    <t>Provide a detailed breakdown of the Overall Rate Change.</t>
  </si>
  <si>
    <t>List separately the impact of any extraordinary events</t>
  </si>
  <si>
    <t>(e.g. COVID-19 pandemic, new block buster drugs, natural disasters, etc.)</t>
  </si>
  <si>
    <t>Description (specify)</t>
  </si>
  <si>
    <t>Overall Rate Change</t>
  </si>
  <si>
    <t>Small Group</t>
  </si>
  <si>
    <t xml:space="preserve">                                  Statewide</t>
  </si>
  <si>
    <t xml:space="preserve">                               Statewide</t>
  </si>
  <si>
    <t>for each Benefit Category</t>
  </si>
  <si>
    <t>Individual</t>
  </si>
  <si>
    <t>Product Types Covered by this Filing</t>
  </si>
  <si>
    <t>New_Product</t>
  </si>
  <si>
    <t>Existing_Product</t>
  </si>
  <si>
    <t>Geo_Region</t>
  </si>
  <si>
    <t>Price_Inflation</t>
  </si>
  <si>
    <t>Amt_Spent_Util</t>
  </si>
  <si>
    <t>Avg Rate Changes</t>
  </si>
  <si>
    <t xml:space="preserve"> 7) Geo_Region tab</t>
  </si>
  <si>
    <t xml:space="preserve"> 8) Price_Inflation tab</t>
  </si>
  <si>
    <t>High Deductible Health Plan (HDHP)</t>
  </si>
  <si>
    <t>Average Rate Change (weighted average based on premium)</t>
  </si>
  <si>
    <t>Average Rate Change (weighted average based on number of members)</t>
  </si>
  <si>
    <t>From</t>
  </si>
  <si>
    <t>To</t>
  </si>
  <si>
    <t>After Rate Change</t>
  </si>
  <si>
    <t>Prior to Rate Change</t>
  </si>
  <si>
    <t>Three Years Prior to Rating Period</t>
  </si>
  <si>
    <t>Two Years Prior to Rating Period</t>
  </si>
  <si>
    <t>Year Immediately Prior to Rating Period</t>
  </si>
  <si>
    <t>12 Month Rating Period</t>
  </si>
  <si>
    <t>(Every Range Must be 12 Months of Data if Available)</t>
  </si>
  <si>
    <t>May Include some Projection Months</t>
  </si>
  <si>
    <t>Most Recent Available Month of Claims Experience Data (Populates Experience Tab)</t>
  </si>
  <si>
    <t xml:space="preserve"> 10.</t>
  </si>
  <si>
    <t xml:space="preserve"> 11.</t>
  </si>
  <si>
    <t xml:space="preserve"> 12.</t>
  </si>
  <si>
    <t>May Include Some Projection Months</t>
  </si>
  <si>
    <t>Provide the Utilization PTMPY</t>
  </si>
  <si>
    <t>Projected to the 12 Month Rating Period</t>
  </si>
  <si>
    <t>Number of members affected by each plan contract form was provided in item 8, above, and need not be repeated</t>
  </si>
  <si>
    <t xml:space="preserve">                                      New Service   </t>
  </si>
  <si>
    <t>If helpful to understanding the basis for the filed rate increases, the Health Plan may, but is not required to, disaggregate</t>
  </si>
  <si>
    <t xml:space="preserve"> 9) Amt_spent_util tab if a HP that fails to file the information of Geo_Region, Price_Inflation</t>
  </si>
  <si>
    <t>Enrollee Months in each policy form</t>
  </si>
  <si>
    <t>administrative costs, compared to the prior year, associated with the submitted rate filing, and quantify the impact of each change</t>
  </si>
  <si>
    <t>Policy Form (Product Type) and Average Rate Increase</t>
  </si>
  <si>
    <t>Plan Contract (Product Type) and Marketing Name (Product Name)</t>
  </si>
  <si>
    <t>Number of Contract Forms (Product Types) Covered by this Filing</t>
  </si>
  <si>
    <t>List all the plan contract form numbers (product types) covered by this filing, and all product names associated with each</t>
  </si>
  <si>
    <t>contract form number (product type), in the spreadsheet submitted in response to Question 6.</t>
  </si>
  <si>
    <t>Health Plan or Insurer Contract Form Numbers (Product Types) Covered by this Filing</t>
  </si>
  <si>
    <t>List each open or closed product by policy form (product type) number.</t>
  </si>
  <si>
    <t>For each policy form (product type) number, indicate in column "C" of the "CA Rate Filing Spreadsheet" tab  whether the products</t>
  </si>
  <si>
    <t>If all policy forms (product types) listed are open, indicate "All Open"</t>
  </si>
  <si>
    <t xml:space="preserve">If all policy forms (product types) listed are closed, indicate "All Closed" </t>
  </si>
  <si>
    <t>If only some policy forms (product types) listed are closed, indicate "Some are Closed"</t>
  </si>
  <si>
    <t>For each policy form (product type):</t>
  </si>
  <si>
    <t>For each plan contract form (product type):</t>
  </si>
  <si>
    <t>plan contract forms (product types) included in this filing for the year prior to the requested rate increase, then also describe any changes in</t>
  </si>
  <si>
    <t>Policy Form Number
(Product Type)</t>
  </si>
  <si>
    <t>Enrollee Months in Each Policy Form (Product Type)</t>
  </si>
  <si>
    <t>Plan Contract Form Numbers 
(Product Type)</t>
  </si>
  <si>
    <t>Marketing Names 
(Product Name)</t>
  </si>
  <si>
    <t>3a) In lieu of the benefit grid, HP or Insurer can submit a screenshot of the Actuarial Value.</t>
  </si>
  <si>
    <t xml:space="preserve">The HP or Insurer must provide the plan’s overall annual Medical Allowed Trend by Benefit Category and Geographic Region. Aggregate additional data in major Geographic Regions of the state. </t>
  </si>
  <si>
    <t xml:space="preserve">   Experience data on which the trends are calculated should be normalized to remove impact of shift in age/gender, </t>
  </si>
  <si>
    <t>Initial</t>
  </si>
  <si>
    <t>Service Category/ Year-over-Year Allowed Unit Cost PMPM increase %</t>
  </si>
  <si>
    <t>2) Aggregated Data Showing Year-to-Year Cost Increases</t>
  </si>
  <si>
    <t>The HP or Insurer must provide aggregated data that demonstrates or reasonably estimates year-to-year cost increases per member in specific Benefit Categories in a separate document.</t>
  </si>
  <si>
    <t>If a HP is unable to file the information of Geo_Region and Price_Inflation tabs, it will need to file the Amt_spent_util tab. (Justify in Comment Section Below if Unable to File)</t>
  </si>
  <si>
    <t>In a separate spreadsheet, for each product included in the filing, show the proposed annual premium rate for</t>
  </si>
  <si>
    <t>In a separate spreadsheet, provide the current and proposed premium rate</t>
  </si>
  <si>
    <t>Product Type</t>
  </si>
  <si>
    <t>Renewal Month</t>
  </si>
  <si>
    <t>Percent of Renewing Groups</t>
  </si>
  <si>
    <t>Number of Enrollees / Covered Lives Affected by Rate Change</t>
  </si>
  <si>
    <t>Number of Enrollees / Covered Lives Offered Renewal During Month Without A Rate Change</t>
  </si>
  <si>
    <t xml:space="preserve">Average Premium PMPM After Renewal      </t>
  </si>
  <si>
    <t xml:space="preserve">Weighted  Average Rate Change       </t>
  </si>
  <si>
    <t>Number of Renewing Groups</t>
  </si>
  <si>
    <t>HMO – Health Maintenance Organization, PPO – Preferred Provider Organization</t>
  </si>
  <si>
    <t>EPO – Exclusive Provider Organization, POS – Point-of-Service</t>
  </si>
  <si>
    <t>Business Segment</t>
  </si>
  <si>
    <t>III. Summary of Number and Percentage of Rate Changes in Rating Period by Business Segment</t>
  </si>
  <si>
    <t>3) Allowed PMPMs by HP or Insurer vs. Allowed PMPMs by Medicare (Provide data for the most recently completed calendar year)</t>
  </si>
  <si>
    <t xml:space="preserve">The HP or Insurer must provide information by Benefit Category that demonstrates the Allowed PMPMs by the HP compared to the Allowed PMPMs by the Medicare for the same services.  </t>
  </si>
  <si>
    <t>Service Category/Allowed PMPMs by HP or Insurer</t>
  </si>
  <si>
    <t>Service Category/Allowed PMPMs by Medicare</t>
  </si>
  <si>
    <t>Notes</t>
  </si>
  <si>
    <t>List all the plan contract form numbers (product types) covered by this filing in column "A" of the "CA Rate Filing Spreadsheet" tab.</t>
  </si>
  <si>
    <t>List all product names associated with each Health Plan or Insurer contract form (product type) in column "B" of the "CA Rate Filing Spreadsheet" tab.</t>
  </si>
  <si>
    <t>Allowed Cost PMPM</t>
  </si>
  <si>
    <t>Cost as % of Medicare</t>
  </si>
  <si>
    <t>Service Category</t>
  </si>
  <si>
    <t>Medical Costs Prior to Rate Change</t>
  </si>
  <si>
    <t>Medical Costs After Rate Change</t>
  </si>
  <si>
    <t>Provide the Allowed Amount Spent PMPM</t>
  </si>
  <si>
    <t>Driver</t>
  </si>
  <si>
    <t>Enrollee Months Prior to Rate Change</t>
  </si>
  <si>
    <t>Enrollee Months After Rate Change</t>
  </si>
  <si>
    <t>Premium PMPM Prior to Rate Change</t>
  </si>
  <si>
    <t>Premium PMPM After Rate Change</t>
  </si>
  <si>
    <t>After-tax Profit/Margin Prior to Rate Change</t>
  </si>
  <si>
    <t>After-tax Profit/Margin After Rate Change</t>
  </si>
  <si>
    <t xml:space="preserve">Allowed Unit Cost </t>
  </si>
  <si>
    <t>For-profit</t>
  </si>
  <si>
    <t>Total Costs Incurred (PMPM)
(Experience Period)</t>
  </si>
  <si>
    <t>Total Projected Costs (PMPM)
(Rating Period)</t>
  </si>
  <si>
    <t>Section 158.150 - Activities to Improve Healthcare Quality</t>
  </si>
  <si>
    <t>Section 158.151 - Expenditures Related to HIT</t>
  </si>
  <si>
    <t>Section 158.160 - Other Non-Claim Costs</t>
  </si>
  <si>
    <t>Section 158.161 - Reporting on Federal and State License and Regulatory Fees</t>
  </si>
  <si>
    <t>Total Member Months</t>
  </si>
  <si>
    <t>*Administrative Costs Prior to Rate Change</t>
  </si>
  <si>
    <t>*Administrative Costs After Rate Change</t>
  </si>
  <si>
    <t>Taxes and Fees Prior to Rate Change</t>
  </si>
  <si>
    <t>Taxes and Fees Prior After Rate Change</t>
  </si>
  <si>
    <t>*Administrative expenses, i.e., non-claims costs other than taxes and regulatory fees, includes the following:</t>
  </si>
  <si>
    <t>(i) Cost containment and quality improvement expenses - § 158.150 and § 158.151.</t>
  </si>
  <si>
    <t>(ii) Loss adjustment expenses not classified as a cost containment expense.</t>
  </si>
  <si>
    <t>(iii) Direct sales salaries, workforce salaries and benefits.</t>
  </si>
  <si>
    <t>(iv) Agent and brokers fees and commissions.</t>
  </si>
  <si>
    <t>(v) General and administrative expenses.</t>
  </si>
  <si>
    <t>(vi) Community benefit expenditures.</t>
  </si>
  <si>
    <t xml:space="preserve">(vii) Beginning with the 2022 MLR reporting year, prescription drug rebates and other price concessions that are received and retained by an entity providing pharmacy benefit management services to the issuer and are associated with administering the issuer's prescription drug benefits. </t>
  </si>
  <si>
    <t>2) Actual Allowed Costs by Aggregate Benefit Category for the most recently completed calendar year in PMPM:</t>
  </si>
  <si>
    <t>SERFF Tracking #:</t>
  </si>
  <si>
    <t>Gross Change %</t>
  </si>
  <si>
    <t>Annualized Change %</t>
  </si>
  <si>
    <t>Plan Type:  For-profit, Not-for-profit, or Nonprofit company</t>
  </si>
  <si>
    <t>Provide the Following Information Below:</t>
  </si>
  <si>
    <t>Please provide any needed comments below</t>
  </si>
  <si>
    <t>10) Premium Rate Manual</t>
  </si>
  <si>
    <t>11) Any changes in factors, assumptions, or methodology from the prior filing</t>
  </si>
  <si>
    <t>Medical Services</t>
  </si>
  <si>
    <t>Rx</t>
  </si>
  <si>
    <t>Medical Services + Rx</t>
  </si>
  <si>
    <r>
      <t xml:space="preserve">75 Federal Register 74924-74926. Using those definitions, in a separate document, </t>
    </r>
    <r>
      <rPr>
        <b/>
        <i/>
        <sz val="12"/>
        <color theme="9" tint="0.39997558519241921"/>
        <rFont val="Arial"/>
        <family val="2"/>
      </rPr>
      <t>provide the completed table below and</t>
    </r>
    <r>
      <rPr>
        <b/>
        <i/>
        <sz val="12"/>
        <rFont val="Arial"/>
        <family val="2"/>
      </rPr>
      <t xml:space="preserve"> describe the administrative costs for the</t>
    </r>
  </si>
  <si>
    <t>Starting Dates of Experience Period and Rating Period</t>
  </si>
  <si>
    <t>Ending Dates of Experience Period and Rating Period</t>
  </si>
  <si>
    <t>Total Admin Costs</t>
  </si>
  <si>
    <r>
      <t>Enrollment</t>
    </r>
    <r>
      <rPr>
        <b/>
        <vertAlign val="superscript"/>
        <sz val="12"/>
        <rFont val="Arial"/>
        <family val="2"/>
      </rPr>
      <t>1</t>
    </r>
  </si>
  <si>
    <t>Overall Trend</t>
  </si>
  <si>
    <t xml:space="preserve">                       Statewide Paid PMPM % Changes</t>
  </si>
  <si>
    <r>
      <t>Annual Change %</t>
    </r>
    <r>
      <rPr>
        <b/>
        <vertAlign val="superscript"/>
        <sz val="12"/>
        <rFont val="Arial"/>
        <family val="2"/>
      </rPr>
      <t>1</t>
    </r>
  </si>
  <si>
    <t>Total Incurred Claims (Excludes Risk Adjustment)</t>
  </si>
  <si>
    <t>Incurred Loss Ratio (includes Risk Adjustment)</t>
  </si>
  <si>
    <t>Grand Total</t>
  </si>
  <si>
    <t>In Dollars</t>
  </si>
  <si>
    <t>In PMPMs</t>
  </si>
  <si>
    <t>Med Non-Cap Incurred &amp; Paid Claims</t>
  </si>
  <si>
    <t>Rx Incurred &amp; Paid Claims</t>
  </si>
  <si>
    <t>Med Non-Cap IBNP</t>
  </si>
  <si>
    <t>Rx IBNP</t>
  </si>
  <si>
    <t>Med Non-Cap Incurred Claims</t>
  </si>
  <si>
    <t>Rx Incurred Claims</t>
  </si>
  <si>
    <t>Risk Adjustment</t>
  </si>
  <si>
    <t>H&amp;S Code 1385.03(f) &amp; CIC 10181.3(e) - Rate Changes in Rating Period by Effective Month, by Product Type, and by Rating Method</t>
  </si>
  <si>
    <t>H&amp;S Code 1385.03(b) &amp; CIC 10181.3(b) - Information for New Product only</t>
  </si>
  <si>
    <t>H&amp;S Code 1385.03(b) &amp; CIC 10181.3(b) - Existing Product Information</t>
  </si>
  <si>
    <t>H&amp;S Code 1385.07(d) &amp; CIC 10181.7(d)</t>
  </si>
  <si>
    <t>H&amp;S Code 1385.03(c) &amp; CIC 10181.3(c) - Geo_Region Trend - Health Plan (HP) or Insurer overall annual Medical Trend</t>
  </si>
  <si>
    <t>H&amp;S Code 1385.03(d) &amp; CIC 10181.3(d) - Trend attributable to the Use of Services, Price Inflation and Fees</t>
  </si>
  <si>
    <t>H&amp;S Code 1385.03(e) - Amount Spent PMPM</t>
  </si>
  <si>
    <t>Historical Earned Premiums, Medical Claim Costs, Member Months information</t>
  </si>
  <si>
    <t>The location of the requested information (example: file name, tab #, etc.)</t>
  </si>
  <si>
    <t>California Rate Filing - Historical Experience</t>
  </si>
  <si>
    <t>Geographic Region</t>
  </si>
  <si>
    <t>For policies subject to Sections 1374.21, 1385.01, 1385.02, 1385.03 and 1385.07 of the Health and Safety Code</t>
  </si>
  <si>
    <t xml:space="preserve">                                and Sections 10181, 10181.2, 10181.3, 10181.7 and 10199.1 of the Insurance Code.</t>
  </si>
  <si>
    <t>Effective Date of the Rate Change (the earliest effective date)</t>
  </si>
  <si>
    <r>
      <t>(Do not use this form for</t>
    </r>
    <r>
      <rPr>
        <strike/>
        <sz val="12"/>
        <rFont val="Arial"/>
        <family val="2"/>
      </rPr>
      <t xml:space="preserve"> </t>
    </r>
    <r>
      <rPr>
        <sz val="12"/>
        <rFont val="Arial"/>
        <family val="2"/>
      </rPr>
      <t xml:space="preserve">filings of existing product rates) </t>
    </r>
  </si>
  <si>
    <t xml:space="preserve">(Do not use this form for initial filings of new product rates) </t>
  </si>
  <si>
    <t>Projected Medical Services + Prescription Drugs (Rx) Allowed Trend by aggregate benefit category:</t>
  </si>
  <si>
    <t>"Medical Services" means the weighted average of trend factors used to determine rate changes included in the filing, weighting the</t>
  </si>
  <si>
    <t>Projected Medical Services + Rx Allowed Trend by Aggregate Benefit Category</t>
  </si>
  <si>
    <t>Projected Medical Services + Rx Allowed Trend</t>
  </si>
  <si>
    <t>3) Projected Annual Medical Services + Rx trend assumptions for all benefits</t>
  </si>
  <si>
    <t>4)Projected Medical Services + Rx Allowed Trend, by Aggregate Benefit Category, Attributable to Use of Services, Price Inflation, Fees and Risk</t>
  </si>
  <si>
    <r>
      <rPr>
        <vertAlign val="superscript"/>
        <sz val="12"/>
        <rFont val="Arial"/>
        <family val="2"/>
      </rPr>
      <t>1</t>
    </r>
    <r>
      <rPr>
        <sz val="12"/>
        <rFont val="Arial"/>
        <family val="2"/>
      </rPr>
      <t xml:space="preserve"> Enrollees at the last month of the experience period.</t>
    </r>
  </si>
  <si>
    <r>
      <rPr>
        <vertAlign val="superscript"/>
        <sz val="12"/>
        <rFont val="Arial"/>
        <family val="2"/>
      </rPr>
      <t>1</t>
    </r>
    <r>
      <rPr>
        <sz val="12"/>
        <rFont val="Arial"/>
        <family val="2"/>
      </rPr>
      <t xml:space="preserve"> Please input the rate change as a percentage instead of a factor.</t>
    </r>
  </si>
  <si>
    <r>
      <t>Med Non-Cap</t>
    </r>
    <r>
      <rPr>
        <b/>
        <vertAlign val="superscript"/>
        <sz val="12"/>
        <rFont val="Arial"/>
        <family val="2"/>
      </rPr>
      <t>1</t>
    </r>
    <r>
      <rPr>
        <b/>
        <sz val="12"/>
        <rFont val="Arial"/>
        <family val="2"/>
      </rPr>
      <t xml:space="preserve"> Incurred &amp; Paid Claims</t>
    </r>
  </si>
  <si>
    <r>
      <t>Risk Adjustment</t>
    </r>
    <r>
      <rPr>
        <b/>
        <vertAlign val="superscript"/>
        <sz val="12"/>
        <rFont val="Arial"/>
        <family val="2"/>
      </rPr>
      <t>3</t>
    </r>
  </si>
  <si>
    <r>
      <t>Med Non-Cap IBNP</t>
    </r>
    <r>
      <rPr>
        <b/>
        <vertAlign val="superscript"/>
        <sz val="12"/>
        <rFont val="Arial"/>
        <family val="2"/>
      </rPr>
      <t>2</t>
    </r>
  </si>
  <si>
    <r>
      <t>U/W Margin</t>
    </r>
    <r>
      <rPr>
        <b/>
        <vertAlign val="superscript"/>
        <sz val="12"/>
        <rFont val="Arial"/>
        <family val="2"/>
      </rPr>
      <t>4</t>
    </r>
  </si>
  <si>
    <r>
      <rPr>
        <vertAlign val="superscript"/>
        <sz val="12"/>
        <rFont val="Arial"/>
        <family val="2"/>
      </rPr>
      <t>1</t>
    </r>
    <r>
      <rPr>
        <sz val="12"/>
        <rFont val="Arial"/>
        <family val="2"/>
      </rPr>
      <t>Non-Cap is non-Capitated Services.</t>
    </r>
  </si>
  <si>
    <r>
      <rPr>
        <vertAlign val="superscript"/>
        <sz val="12"/>
        <rFont val="Arial"/>
        <family val="2"/>
      </rPr>
      <t>2</t>
    </r>
    <r>
      <rPr>
        <sz val="12"/>
        <rFont val="Arial"/>
        <family val="2"/>
      </rPr>
      <t>IBNP is incurred but not paid.</t>
    </r>
  </si>
  <si>
    <r>
      <rPr>
        <vertAlign val="superscript"/>
        <sz val="12"/>
        <rFont val="Arial"/>
        <family val="2"/>
      </rPr>
      <t>3</t>
    </r>
    <r>
      <rPr>
        <sz val="12"/>
        <rFont val="Arial"/>
        <family val="2"/>
      </rPr>
      <t>Risk Adjustment  -- Positive for payable and negative for receivable.  Health plan/health insurer can use the annual amount and divide by the total member months for the calendar year to get the PMPM, and then multiply by the monthly members to be input into this column.</t>
    </r>
  </si>
  <si>
    <r>
      <rPr>
        <vertAlign val="superscript"/>
        <sz val="12"/>
        <rFont val="Arial"/>
        <family val="2"/>
      </rPr>
      <t>4</t>
    </r>
    <r>
      <rPr>
        <sz val="12"/>
        <rFont val="Arial"/>
        <family val="2"/>
      </rPr>
      <t>U/W Margin -- Underwriting Margin = Earned Premium - Total Incurred Claims (Excludes Risk Adjustment).</t>
    </r>
  </si>
  <si>
    <r>
      <t>For the expense period on which the rates are based, premium attributed to (</t>
    </r>
    <r>
      <rPr>
        <b/>
        <sz val="12"/>
        <color rgb="FFC00000"/>
        <rFont val="Arial"/>
        <family val="2"/>
      </rPr>
      <t>in percentage</t>
    </r>
    <r>
      <rPr>
        <b/>
        <sz val="12"/>
        <rFont val="Arial"/>
        <family val="2"/>
      </rPr>
      <t>):</t>
    </r>
  </si>
  <si>
    <t>Individual and Small Group Rate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</si>
</sst>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0.00_);\(0.00\)"/>
    <numFmt numFmtId="167" formatCode="_(* #,##0_);_(* \(#,##0\);_(* &quot;-&quot;??_);_(@_)"/>
    <numFmt numFmtId="168" formatCode="&quot;$&quot;#,##0"/>
    <numFmt numFmtId="169" formatCode="mm/yyyy"/>
    <numFmt numFmtId="170" formatCode="m/d/yyyy;@"/>
    <numFmt numFmtId="171" formatCode="m/d/yy;@"/>
  </numFmts>
  <fonts count="21"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sz val="11"/>
      <color theme="1"/>
      <name val="Calibri"/>
      <family val="2"/>
      <scheme val="minor"/>
    </font>
    <font>
      <b/>
      <sz val="12"/>
      <name val="Arial"/>
      <family val="2"/>
    </font>
    <font>
      <sz val="10"/>
      <name val="Arial"/>
      <family val="2"/>
    </font>
    <font>
      <sz val="12"/>
      <name val="Arial"/>
      <family val="2"/>
    </font>
    <font>
      <b/>
      <i/>
      <sz val="12"/>
      <name val="Arial"/>
      <family val="2"/>
    </font>
    <font>
      <u/>
      <sz val="12"/>
      <color theme="10"/>
      <name val="Arial"/>
      <family val="2"/>
    </font>
    <font>
      <u/>
      <sz val="12"/>
      <name val="Arial"/>
      <family val="2"/>
    </font>
    <font>
      <i/>
      <sz val="12"/>
      <name val="Arial"/>
      <family val="2"/>
    </font>
    <font>
      <b/>
      <u/>
      <sz val="12"/>
      <name val="Arial"/>
      <family val="2"/>
    </font>
    <font>
      <b/>
      <sz val="12"/>
      <color rgb="FFFF0000"/>
      <name val="Arial"/>
      <family val="2"/>
    </font>
    <font>
      <sz val="12"/>
      <color rgb="FF000000"/>
      <name val="Arial"/>
      <family val="2"/>
    </font>
    <font>
      <b/>
      <i/>
      <sz val="12"/>
      <color theme="9" tint="0.39997558519241921"/>
      <name val="Arial"/>
      <family val="2"/>
    </font>
    <font>
      <b/>
      <sz val="12"/>
      <color rgb="FF000000"/>
      <name val="Arial"/>
      <family val="2"/>
    </font>
    <font>
      <b/>
      <vertAlign val="superscript"/>
      <sz val="12"/>
      <name val="Arial"/>
      <family val="2"/>
    </font>
    <font>
      <strike/>
      <sz val="12"/>
      <name val="Arial"/>
      <family val="2"/>
    </font>
    <font>
      <vertAlign val="superscript"/>
      <sz val="12"/>
      <name val="Arial"/>
      <family val="2"/>
    </font>
    <font>
      <b/>
      <sz val="12"/>
      <color rgb="FFC0000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7" tint="0.59999389629810485"/>
        <bgColor indexed="64"/>
      </patternFill>
    </fill>
  </fills>
  <borders count="1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
      <left/>
      <right/>
      <top style="thin">
        <color indexed="64"/>
      </top>
      <bottom/>
      <diagonal/>
    </border>
    <border>
      <left style="thin">
        <color indexed="23"/>
      </left>
      <right style="thin">
        <color indexed="64"/>
      </right>
      <top style="thin">
        <color indexed="64"/>
      </top>
      <bottom/>
      <diagonal/>
    </border>
    <border>
      <left/>
      <right style="thin">
        <color indexed="64"/>
      </right>
      <top/>
      <bottom/>
      <diagonal/>
    </border>
    <border>
      <left/>
      <right style="thin">
        <color auto="1"/>
      </right>
      <top/>
      <bottom style="thin">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theme="0"/>
      </left>
      <right style="medium">
        <color indexed="64"/>
      </right>
      <top style="medium">
        <color indexed="64"/>
      </top>
      <bottom style="thin">
        <color indexed="64"/>
      </bottom>
      <diagonal/>
    </border>
    <border>
      <left/>
      <right style="thin">
        <color theme="0"/>
      </right>
      <top style="medium">
        <color indexed="64"/>
      </top>
      <bottom style="thin">
        <color indexed="64"/>
      </bottom>
      <diagonal/>
    </border>
    <border>
      <left style="thin">
        <color auto="1"/>
      </left>
      <right/>
      <top/>
      <bottom style="thin">
        <color auto="1"/>
      </bottom>
      <diagonal/>
    </border>
    <border>
      <left style="thin">
        <color theme="1"/>
      </left>
      <right/>
      <top/>
      <bottom/>
      <diagonal/>
    </border>
    <border>
      <left style="medium">
        <color indexed="64"/>
      </left>
      <right style="thin">
        <color indexed="64"/>
      </right>
      <top/>
      <bottom/>
      <diagonal/>
    </border>
    <border>
      <left style="thin">
        <color theme="0"/>
      </left>
      <right/>
      <top style="medium">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1"/>
      </left>
      <right style="thin">
        <color theme="0"/>
      </right>
      <top style="thin">
        <color theme="1"/>
      </top>
      <bottom style="thin">
        <color theme="1"/>
      </bottom>
      <diagonal/>
    </border>
    <border>
      <left/>
      <right style="thin">
        <color theme="0"/>
      </right>
      <top style="thin">
        <color theme="1"/>
      </top>
      <bottom style="thin">
        <color theme="1"/>
      </bottom>
      <diagonal/>
    </border>
    <border>
      <left/>
      <right style="thin">
        <color theme="1"/>
      </right>
      <top style="thin">
        <color theme="1"/>
      </top>
      <bottom style="thin">
        <color theme="1"/>
      </bottom>
      <diagonal/>
    </border>
    <border>
      <left/>
      <right style="thin">
        <color theme="0"/>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auto="1"/>
      </bottom>
      <diagonal/>
    </border>
    <border>
      <left style="hair">
        <color indexed="64"/>
      </left>
      <right style="hair">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auto="1"/>
      </left>
      <right style="hair">
        <color auto="1"/>
      </right>
      <top style="hair">
        <color indexed="64"/>
      </top>
      <bottom style="thin">
        <color auto="1"/>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auto="1"/>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hair">
        <color indexed="64"/>
      </left>
      <right style="hair">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style="hair">
        <color indexed="64"/>
      </left>
      <right style="hair">
        <color indexed="64"/>
      </right>
      <top/>
      <bottom/>
      <diagonal/>
    </border>
    <border>
      <left/>
      <right style="medium">
        <color indexed="64"/>
      </right>
      <top/>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medium">
        <color indexed="64"/>
      </left>
      <right style="hair">
        <color indexed="64"/>
      </right>
      <top style="thin">
        <color indexed="64"/>
      </top>
      <bottom style="thin">
        <color auto="1"/>
      </bottom>
      <diagonal/>
    </border>
    <border>
      <left style="medium">
        <color indexed="64"/>
      </left>
      <right style="hair">
        <color indexed="64"/>
      </right>
      <top style="thin">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thin">
        <color auto="1"/>
      </bottom>
      <diagonal/>
    </border>
    <border>
      <left style="medium">
        <color indexed="64"/>
      </left>
      <right style="hair">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thin">
        <color indexed="64"/>
      </left>
      <right style="medium">
        <color theme="1"/>
      </right>
      <top style="thin">
        <color indexed="64"/>
      </top>
      <bottom style="thin">
        <color theme="1"/>
      </bottom>
      <diagonal/>
    </border>
    <border>
      <left style="thin">
        <color indexed="64"/>
      </left>
      <right style="medium">
        <color indexed="64"/>
      </right>
      <top style="thin">
        <color theme="1"/>
      </top>
      <bottom style="thin">
        <color indexed="64"/>
      </bottom>
      <diagonal/>
    </border>
    <border>
      <left style="medium">
        <color theme="1"/>
      </left>
      <right/>
      <top style="thin">
        <color theme="1"/>
      </top>
      <bottom style="thin">
        <color theme="1"/>
      </bottom>
      <diagonal/>
    </border>
    <border>
      <left/>
      <right style="medium">
        <color indexed="64"/>
      </right>
      <top style="thin">
        <color theme="1"/>
      </top>
      <bottom style="thin">
        <color theme="1"/>
      </bottom>
      <diagonal/>
    </border>
    <border>
      <left style="hair">
        <color indexed="64"/>
      </left>
      <right style="hair">
        <color indexed="64"/>
      </right>
      <top style="thin">
        <color theme="1"/>
      </top>
      <bottom style="thin">
        <color theme="1"/>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auto="1"/>
      </left>
      <right style="thin">
        <color auto="1"/>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auto="1"/>
      </left>
      <right style="thin">
        <color auto="1"/>
      </right>
      <top/>
      <bottom style="hair">
        <color indexed="64"/>
      </bottom>
      <diagonal/>
    </border>
    <border>
      <left style="thin">
        <color indexed="64"/>
      </left>
      <right style="medium">
        <color indexed="64"/>
      </right>
      <top/>
      <bottom style="hair">
        <color indexed="64"/>
      </bottom>
      <diagonal/>
    </border>
    <border>
      <left style="thin">
        <color indexed="64"/>
      </left>
      <right/>
      <top/>
      <bottom style="medium">
        <color indexed="64"/>
      </bottom>
      <diagonal/>
    </border>
  </borders>
  <cellStyleXfs count="13">
    <xf numFmtId="0" fontId="0" fillId="0" borderId="0"/>
    <xf numFmtId="0" fontId="4" fillId="0" borderId="0"/>
    <xf numFmtId="0" fontId="6" fillId="0" borderId="0"/>
    <xf numFmtId="9" fontId="3" fillId="0" borderId="0" applyFont="0" applyFill="0" applyBorder="0" applyAlignment="0" applyProtection="0"/>
    <xf numFmtId="0" fontId="9" fillId="0" borderId="0" applyNumberFormat="0" applyFill="0" applyBorder="0" applyAlignment="0" applyProtection="0"/>
    <xf numFmtId="0" fontId="6" fillId="0" borderId="0"/>
    <xf numFmtId="9"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0" fontId="2" fillId="0" borderId="0"/>
    <xf numFmtId="43" fontId="3" fillId="0" borderId="0" applyFont="0" applyFill="0" applyBorder="0" applyAlignment="0" applyProtection="0"/>
    <xf numFmtId="0" fontId="1" fillId="0" borderId="0"/>
    <xf numFmtId="9" fontId="1" fillId="0" borderId="0" applyFont="0" applyFill="0" applyBorder="0" applyAlignment="0" applyProtection="0"/>
  </cellStyleXfs>
  <cellXfs count="729">
    <xf numFmtId="0" fontId="0" fillId="0" borderId="0" xfId="0"/>
    <xf numFmtId="0" fontId="5" fillId="2" borderId="0" xfId="1" applyFont="1" applyFill="1"/>
    <xf numFmtId="0" fontId="5" fillId="0" borderId="0" xfId="1" applyFont="1"/>
    <xf numFmtId="0" fontId="5" fillId="0" borderId="1" xfId="2" applyFont="1" applyBorder="1" applyAlignment="1">
      <alignment vertical="center"/>
    </xf>
    <xf numFmtId="0" fontId="5" fillId="0" borderId="1" xfId="2" quotePrefix="1" applyFont="1" applyBorder="1" applyAlignment="1">
      <alignment horizontal="left" vertical="center"/>
    </xf>
    <xf numFmtId="49" fontId="7" fillId="0" borderId="1" xfId="2" applyNumberFormat="1" applyFont="1" applyBorder="1" applyAlignment="1" applyProtection="1">
      <alignment horizontal="right" vertical="center"/>
      <protection locked="0"/>
    </xf>
    <xf numFmtId="0" fontId="7" fillId="0" borderId="1" xfId="2" applyFont="1" applyBorder="1" applyAlignment="1" applyProtection="1">
      <alignment horizontal="right" vertical="center"/>
      <protection locked="0"/>
    </xf>
    <xf numFmtId="49" fontId="10" fillId="0" borderId="1" xfId="4" applyNumberFormat="1" applyFont="1" applyBorder="1" applyAlignment="1" applyProtection="1">
      <alignment horizontal="right" vertical="center"/>
      <protection locked="0"/>
    </xf>
    <xf numFmtId="0" fontId="5" fillId="0" borderId="0" xfId="2" quotePrefix="1" applyFont="1" applyAlignment="1">
      <alignment horizontal="left" vertical="center"/>
    </xf>
    <xf numFmtId="0" fontId="5" fillId="0" borderId="0" xfId="2" applyFont="1" applyAlignment="1">
      <alignment vertical="center"/>
    </xf>
    <xf numFmtId="49" fontId="5" fillId="0" borderId="0" xfId="2" applyNumberFormat="1" applyFont="1" applyAlignment="1" applyProtection="1">
      <alignment horizontal="right" vertical="center"/>
      <protection locked="0"/>
    </xf>
    <xf numFmtId="0" fontId="5" fillId="0" borderId="0" xfId="1" applyFont="1" applyProtection="1">
      <protection locked="0"/>
    </xf>
    <xf numFmtId="0" fontId="7" fillId="0" borderId="0" xfId="1" applyFont="1" applyProtection="1">
      <protection locked="0"/>
    </xf>
    <xf numFmtId="0" fontId="7" fillId="0" borderId="0" xfId="1" applyFont="1"/>
    <xf numFmtId="0" fontId="5" fillId="0" borderId="0" xfId="1" applyFont="1" applyAlignment="1" applyProtection="1">
      <alignment vertical="center"/>
      <protection locked="0"/>
    </xf>
    <xf numFmtId="0" fontId="7"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5" fillId="0" borderId="0" xfId="1" applyFont="1" applyAlignment="1" applyProtection="1">
      <alignment horizontal="center" vertical="center"/>
      <protection locked="0"/>
    </xf>
    <xf numFmtId="49" fontId="7" fillId="0" borderId="0" xfId="2" applyNumberFormat="1" applyFont="1" applyAlignment="1" applyProtection="1">
      <alignment horizontal="right" vertical="center"/>
      <protection locked="0"/>
    </xf>
    <xf numFmtId="169" fontId="7" fillId="0" borderId="1" xfId="2" applyNumberFormat="1" applyFont="1" applyBorder="1" applyAlignment="1" applyProtection="1">
      <alignment horizontal="right" vertical="center"/>
      <protection locked="0"/>
    </xf>
    <xf numFmtId="0" fontId="7" fillId="0" borderId="0" xfId="1" applyFont="1" applyAlignment="1" applyProtection="1">
      <alignment vertical="center"/>
      <protection locked="0"/>
    </xf>
    <xf numFmtId="0" fontId="7" fillId="0" borderId="0" xfId="0" applyFont="1" applyAlignment="1" applyProtection="1">
      <alignment wrapText="1"/>
      <protection locked="0"/>
    </xf>
    <xf numFmtId="0" fontId="8" fillId="0" borderId="0" xfId="1" applyFont="1" applyProtection="1">
      <protection locked="0"/>
    </xf>
    <xf numFmtId="0" fontId="7" fillId="0" borderId="0" xfId="11" applyFont="1" applyProtection="1">
      <protection locked="0"/>
    </xf>
    <xf numFmtId="0" fontId="7" fillId="0" borderId="0" xfId="0" applyFont="1" applyProtection="1">
      <protection locked="0"/>
    </xf>
    <xf numFmtId="0" fontId="7" fillId="0" borderId="1" xfId="0" applyFont="1" applyBorder="1" applyAlignment="1" applyProtection="1">
      <alignment wrapText="1"/>
      <protection locked="0"/>
    </xf>
    <xf numFmtId="0" fontId="5" fillId="0" borderId="1" xfId="1" applyFont="1" applyBorder="1" applyAlignment="1" applyProtection="1">
      <alignment wrapText="1"/>
      <protection locked="0"/>
    </xf>
    <xf numFmtId="0" fontId="5" fillId="2" borderId="0" xfId="1" applyFont="1" applyFill="1" applyProtection="1">
      <protection locked="0"/>
    </xf>
    <xf numFmtId="0" fontId="7" fillId="0" borderId="0" xfId="1" applyFont="1" applyAlignment="1" applyProtection="1">
      <alignment horizontal="center" vertical="center"/>
      <protection locked="0"/>
    </xf>
    <xf numFmtId="0" fontId="7" fillId="0" borderId="0" xfId="1" applyFont="1" applyAlignment="1" applyProtection="1">
      <alignment horizontal="left" vertical="center" indent="5"/>
      <protection locked="0"/>
    </xf>
    <xf numFmtId="0" fontId="7" fillId="0" borderId="0" xfId="1" quotePrefix="1" applyFont="1" applyAlignment="1" applyProtection="1">
      <alignment vertical="center"/>
      <protection locked="0"/>
    </xf>
    <xf numFmtId="0" fontId="7" fillId="0" borderId="0" xfId="1" applyFont="1" applyAlignment="1" applyProtection="1">
      <alignment horizontal="right"/>
      <protection locked="0"/>
    </xf>
    <xf numFmtId="0" fontId="8" fillId="0" borderId="0" xfId="1" quotePrefix="1" applyFont="1" applyAlignment="1" applyProtection="1">
      <alignment vertical="center"/>
      <protection locked="0"/>
    </xf>
    <xf numFmtId="49" fontId="7" fillId="0" borderId="0" xfId="1" applyNumberFormat="1" applyFont="1" applyAlignment="1" applyProtection="1">
      <alignment horizontal="right"/>
      <protection locked="0"/>
    </xf>
    <xf numFmtId="0" fontId="7" fillId="0" borderId="0" xfId="1" quotePrefix="1" applyFont="1" applyProtection="1">
      <protection locked="0"/>
    </xf>
    <xf numFmtId="0" fontId="8" fillId="0" borderId="0" xfId="1" applyFont="1" applyAlignment="1" applyProtection="1">
      <alignment vertical="center"/>
      <protection locked="0"/>
    </xf>
    <xf numFmtId="0" fontId="7" fillId="0" borderId="0" xfId="1" quotePrefix="1" applyFont="1" applyAlignment="1" applyProtection="1">
      <alignment horizontal="left" vertical="center" indent="5"/>
      <protection locked="0"/>
    </xf>
    <xf numFmtId="3" fontId="7" fillId="0" borderId="0" xfId="1" applyNumberFormat="1" applyFont="1" applyAlignment="1" applyProtection="1">
      <alignment horizontal="right" vertical="center"/>
      <protection locked="0"/>
    </xf>
    <xf numFmtId="0" fontId="5" fillId="0" borderId="0" xfId="0" applyFont="1" applyProtection="1">
      <protection locked="0"/>
    </xf>
    <xf numFmtId="0" fontId="5" fillId="0" borderId="0" xfId="5" applyFont="1" applyAlignment="1" applyProtection="1">
      <alignment horizontal="left"/>
      <protection locked="0"/>
    </xf>
    <xf numFmtId="0" fontId="7" fillId="0" borderId="0" xfId="0" applyFont="1" applyAlignment="1" applyProtection="1">
      <alignment horizontal="left" vertical="top"/>
      <protection locked="0"/>
    </xf>
    <xf numFmtId="0" fontId="7" fillId="0" borderId="0" xfId="5" applyFont="1" applyAlignment="1" applyProtection="1">
      <alignment wrapText="1"/>
      <protection locked="0"/>
    </xf>
    <xf numFmtId="0" fontId="7" fillId="0" borderId="0" xfId="0" applyFont="1" applyAlignment="1" applyProtection="1">
      <alignment vertical="top" wrapText="1"/>
      <protection locked="0"/>
    </xf>
    <xf numFmtId="0" fontId="8" fillId="0" borderId="0" xfId="0" applyFont="1" applyAlignment="1" applyProtection="1">
      <alignment horizontal="left" vertical="top"/>
      <protection locked="0"/>
    </xf>
    <xf numFmtId="0" fontId="7" fillId="0" borderId="0" xfId="0" applyFont="1" applyAlignment="1" applyProtection="1">
      <alignment vertical="top"/>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top" wrapText="1" indent="6"/>
      <protection locked="0"/>
    </xf>
    <xf numFmtId="49"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169" fontId="7" fillId="3" borderId="0" xfId="0" applyNumberFormat="1" applyFont="1" applyFill="1" applyAlignment="1">
      <alignment horizontal="center" vertical="center"/>
    </xf>
    <xf numFmtId="0" fontId="5" fillId="0" borderId="0" xfId="5" applyFont="1" applyProtection="1">
      <protection locked="0"/>
    </xf>
    <xf numFmtId="0" fontId="7" fillId="0" borderId="2" xfId="1" applyFont="1" applyBorder="1" applyAlignment="1" applyProtection="1">
      <alignment horizontal="left" vertical="center" wrapText="1" indent="1"/>
      <protection locked="0"/>
    </xf>
    <xf numFmtId="0" fontId="7" fillId="0" borderId="3" xfId="1" applyFont="1" applyBorder="1" applyAlignment="1" applyProtection="1">
      <alignment horizontal="left" vertical="center" wrapText="1" indent="1"/>
      <protection locked="0"/>
    </xf>
    <xf numFmtId="0" fontId="7" fillId="0" borderId="1" xfId="1" applyFont="1" applyBorder="1" applyAlignment="1" applyProtection="1">
      <alignment vertical="center" wrapText="1"/>
      <protection locked="0"/>
    </xf>
    <xf numFmtId="0" fontId="7" fillId="0" borderId="0" xfId="1" applyFont="1" applyAlignment="1" applyProtection="1">
      <alignment horizontal="left" vertical="center"/>
      <protection locked="0"/>
    </xf>
    <xf numFmtId="0" fontId="7" fillId="0" borderId="35" xfId="1" applyFont="1" applyBorder="1" applyAlignment="1" applyProtection="1">
      <alignment horizontal="left" vertical="center" wrapText="1" indent="1"/>
      <protection locked="0"/>
    </xf>
    <xf numFmtId="0" fontId="7" fillId="0" borderId="6" xfId="1" applyFont="1" applyBorder="1" applyAlignment="1" applyProtection="1">
      <alignment horizontal="left" vertical="center" wrapText="1" indent="1"/>
      <protection locked="0"/>
    </xf>
    <xf numFmtId="0" fontId="7" fillId="0" borderId="0" xfId="1" applyFont="1" applyAlignment="1" applyProtection="1">
      <alignment horizontal="left" vertical="center" wrapText="1" indent="1"/>
      <protection locked="0"/>
    </xf>
    <xf numFmtId="166" fontId="7" fillId="0" borderId="0" xfId="1" applyNumberFormat="1" applyFont="1" applyProtection="1">
      <protection locked="0"/>
    </xf>
    <xf numFmtId="165" fontId="7" fillId="0" borderId="0" xfId="7" applyNumberFormat="1" applyFont="1" applyFill="1" applyBorder="1" applyProtection="1">
      <protection locked="0"/>
    </xf>
    <xf numFmtId="0" fontId="7" fillId="0" borderId="16" xfId="1" applyFont="1" applyBorder="1" applyAlignment="1" applyProtection="1">
      <alignment horizontal="left" vertical="center" wrapText="1" indent="1"/>
      <protection locked="0"/>
    </xf>
    <xf numFmtId="0" fontId="7" fillId="0" borderId="26" xfId="1" applyFont="1" applyBorder="1" applyAlignment="1" applyProtection="1">
      <alignment horizontal="left" vertical="center" wrapText="1" indent="1"/>
      <protection locked="0"/>
    </xf>
    <xf numFmtId="0" fontId="7" fillId="0" borderId="34" xfId="1" applyFont="1" applyBorder="1" applyAlignment="1" applyProtection="1">
      <alignment horizontal="left" vertical="center" wrapText="1" indent="1"/>
      <protection locked="0"/>
    </xf>
    <xf numFmtId="165" fontId="7" fillId="0" borderId="0" xfId="1" applyNumberFormat="1" applyFont="1" applyProtection="1">
      <protection locked="0"/>
    </xf>
    <xf numFmtId="0" fontId="7" fillId="0" borderId="0" xfId="1" applyFont="1" applyAlignment="1" applyProtection="1">
      <alignment horizontal="left" vertical="center" wrapText="1"/>
      <protection locked="0"/>
    </xf>
    <xf numFmtId="0" fontId="7" fillId="0" borderId="0" xfId="1" applyFont="1" applyAlignment="1" applyProtection="1">
      <alignment horizontal="left"/>
      <protection locked="0"/>
    </xf>
    <xf numFmtId="0" fontId="7" fillId="0" borderId="20" xfId="1" applyFont="1" applyBorder="1" applyProtection="1">
      <protection locked="0"/>
    </xf>
    <xf numFmtId="0" fontId="11" fillId="0" borderId="0" xfId="1" applyFont="1" applyAlignment="1" applyProtection="1">
      <alignment vertical="center"/>
      <protection locked="0"/>
    </xf>
    <xf numFmtId="0" fontId="11" fillId="0" borderId="0" xfId="1" applyFont="1" applyProtection="1">
      <protection locked="0"/>
    </xf>
    <xf numFmtId="0" fontId="7" fillId="0" borderId="21" xfId="1" applyFont="1" applyBorder="1" applyAlignment="1" applyProtection="1">
      <alignment horizontal="left" vertical="center" wrapText="1" indent="1"/>
      <protection locked="0"/>
    </xf>
    <xf numFmtId="0" fontId="7" fillId="0" borderId="18" xfId="1" applyFont="1" applyBorder="1" applyAlignment="1" applyProtection="1">
      <alignment horizontal="left" vertical="center" wrapText="1" indent="1"/>
      <protection locked="0"/>
    </xf>
    <xf numFmtId="0" fontId="7" fillId="3" borderId="0" xfId="1" applyFont="1" applyFill="1" applyAlignment="1">
      <alignment horizontal="center" vertical="center"/>
    </xf>
    <xf numFmtId="169" fontId="7" fillId="3" borderId="0" xfId="1" applyNumberFormat="1" applyFont="1" applyFill="1" applyAlignment="1">
      <alignment horizontal="center" vertical="center"/>
    </xf>
    <xf numFmtId="0" fontId="5" fillId="3" borderId="1" xfId="1" applyFont="1" applyFill="1" applyBorder="1" applyAlignment="1">
      <alignment horizontal="center" vertical="center" wrapText="1"/>
    </xf>
    <xf numFmtId="0" fontId="5" fillId="0" borderId="0" xfId="5" applyFont="1" applyAlignment="1" applyProtection="1">
      <alignment wrapText="1"/>
      <protection locked="0"/>
    </xf>
    <xf numFmtId="0" fontId="7" fillId="3" borderId="0" xfId="1" applyFont="1" applyFill="1"/>
    <xf numFmtId="0" fontId="7" fillId="0" borderId="0" xfId="5" applyFont="1" applyAlignment="1" applyProtection="1">
      <alignment horizontal="left" wrapText="1"/>
      <protection locked="0"/>
    </xf>
    <xf numFmtId="0" fontId="5" fillId="0" borderId="0" xfId="1" applyFont="1" applyAlignment="1" applyProtection="1">
      <alignment wrapText="1"/>
      <protection locked="0"/>
    </xf>
    <xf numFmtId="0" fontId="5" fillId="0" borderId="0" xfId="5" applyFont="1" applyAlignment="1" applyProtection="1">
      <alignment horizontal="center" vertical="center" wrapText="1"/>
      <protection locked="0"/>
    </xf>
    <xf numFmtId="0" fontId="7" fillId="0" borderId="0" xfId="5" applyFont="1" applyProtection="1">
      <protection locked="0"/>
    </xf>
    <xf numFmtId="169" fontId="7" fillId="0" borderId="0" xfId="1" applyNumberFormat="1" applyFont="1" applyProtection="1">
      <protection locked="0"/>
    </xf>
    <xf numFmtId="169" fontId="7" fillId="0" borderId="0" xfId="5" applyNumberFormat="1" applyFont="1" applyAlignment="1" applyProtection="1">
      <alignment wrapText="1"/>
      <protection locked="0"/>
    </xf>
    <xf numFmtId="43" fontId="7" fillId="0" borderId="0" xfId="10" applyFont="1" applyProtection="1">
      <protection locked="0"/>
    </xf>
    <xf numFmtId="10" fontId="7" fillId="0" borderId="0" xfId="1" applyNumberFormat="1" applyFont="1" applyProtection="1">
      <protection locked="0"/>
    </xf>
    <xf numFmtId="165" fontId="7" fillId="0" borderId="0" xfId="7" applyNumberFormat="1" applyFont="1" applyBorder="1" applyProtection="1">
      <protection locked="0"/>
    </xf>
    <xf numFmtId="169" fontId="7" fillId="3" borderId="0" xfId="5" applyNumberFormat="1" applyFont="1" applyFill="1" applyAlignment="1">
      <alignment horizontal="center" vertical="center" wrapText="1"/>
    </xf>
    <xf numFmtId="0" fontId="5" fillId="0" borderId="0" xfId="11" applyFont="1" applyProtection="1">
      <protection locked="0"/>
    </xf>
    <xf numFmtId="3" fontId="7" fillId="0" borderId="0" xfId="11" applyNumberFormat="1" applyFont="1" applyProtection="1">
      <protection locked="0"/>
    </xf>
    <xf numFmtId="0" fontId="7" fillId="0" borderId="22" xfId="0" applyFont="1" applyBorder="1" applyProtection="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right"/>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center" wrapText="1"/>
      <protection locked="0"/>
    </xf>
    <xf numFmtId="0" fontId="7" fillId="0" borderId="16"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3" borderId="4" xfId="1" applyFont="1" applyFill="1" applyBorder="1" applyAlignment="1">
      <alignment horizontal="center" vertical="center"/>
    </xf>
    <xf numFmtId="0" fontId="8" fillId="0" borderId="0" xfId="1" applyFont="1" applyAlignment="1" applyProtection="1">
      <alignment horizontal="left" vertical="center"/>
      <protection locked="0"/>
    </xf>
    <xf numFmtId="17" fontId="7" fillId="3" borderId="1" xfId="9" quotePrefix="1" applyNumberFormat="1" applyFont="1" applyFill="1" applyBorder="1" applyAlignment="1">
      <alignment horizontal="center"/>
    </xf>
    <xf numFmtId="0" fontId="5" fillId="4" borderId="0" xfId="0" applyFont="1" applyFill="1" applyProtection="1">
      <protection locked="0"/>
    </xf>
    <xf numFmtId="0" fontId="5" fillId="4" borderId="0" xfId="1" applyFont="1" applyFill="1" applyAlignment="1" applyProtection="1">
      <alignment horizontal="center" vertical="center"/>
      <protection locked="0"/>
    </xf>
    <xf numFmtId="0" fontId="7" fillId="4" borderId="0" xfId="0" applyFont="1" applyFill="1" applyProtection="1">
      <protection locked="0"/>
    </xf>
    <xf numFmtId="0" fontId="5" fillId="4" borderId="0" xfId="0" applyFont="1" applyFill="1" applyAlignment="1" applyProtection="1">
      <alignment horizontal="center" vertical="center"/>
      <protection locked="0"/>
    </xf>
    <xf numFmtId="0" fontId="7" fillId="4" borderId="16" xfId="2" applyFont="1" applyFill="1" applyBorder="1"/>
    <xf numFmtId="0" fontId="7" fillId="4" borderId="18" xfId="2" applyFont="1" applyFill="1" applyBorder="1"/>
    <xf numFmtId="0" fontId="7" fillId="4" borderId="19" xfId="2" applyFont="1" applyFill="1" applyBorder="1" applyAlignment="1" applyProtection="1">
      <alignment horizontal="center"/>
      <protection locked="0"/>
    </xf>
    <xf numFmtId="0" fontId="5" fillId="4" borderId="7" xfId="0" applyFont="1" applyFill="1" applyBorder="1" applyAlignment="1" applyProtection="1">
      <alignment horizontal="center" vertical="center"/>
      <protection locked="0"/>
    </xf>
    <xf numFmtId="0" fontId="5" fillId="4" borderId="45" xfId="0" applyFont="1" applyFill="1" applyBorder="1" applyAlignment="1" applyProtection="1">
      <alignment horizontal="center" vertical="center"/>
      <protection locked="0"/>
    </xf>
    <xf numFmtId="0" fontId="5" fillId="4" borderId="46" xfId="0" applyFont="1" applyFill="1" applyBorder="1" applyAlignment="1" applyProtection="1">
      <alignment horizontal="center" vertical="center"/>
      <protection locked="0"/>
    </xf>
    <xf numFmtId="0" fontId="5" fillId="4" borderId="25" xfId="0" applyFont="1" applyFill="1" applyBorder="1" applyAlignment="1" applyProtection="1">
      <alignment horizontal="center" vertical="center"/>
      <protection locked="0"/>
    </xf>
    <xf numFmtId="0" fontId="5" fillId="4" borderId="24" xfId="0"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protection locked="0"/>
    </xf>
    <xf numFmtId="0" fontId="5" fillId="4" borderId="47"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1" xfId="1" applyFont="1" applyFill="1" applyBorder="1" applyAlignment="1" applyProtection="1">
      <alignment horizontal="center" vertical="center" wrapText="1"/>
      <protection locked="0"/>
    </xf>
    <xf numFmtId="0" fontId="5" fillId="4" borderId="44" xfId="7" applyNumberFormat="1" applyFont="1" applyFill="1" applyBorder="1" applyAlignment="1" applyProtection="1">
      <alignment horizontal="center" vertical="center"/>
      <protection locked="0"/>
    </xf>
    <xf numFmtId="165" fontId="7" fillId="4" borderId="5" xfId="7" applyNumberFormat="1" applyFont="1" applyFill="1" applyBorder="1" applyProtection="1">
      <protection locked="0"/>
    </xf>
    <xf numFmtId="0" fontId="5" fillId="4" borderId="27" xfId="5" applyFont="1" applyFill="1" applyBorder="1" applyAlignment="1" applyProtection="1">
      <alignment wrapText="1"/>
      <protection locked="0"/>
    </xf>
    <xf numFmtId="0" fontId="5" fillId="4" borderId="28" xfId="5" applyFont="1" applyFill="1" applyBorder="1" applyProtection="1">
      <protection locked="0"/>
    </xf>
    <xf numFmtId="0" fontId="5" fillId="4" borderId="28" xfId="5" applyFont="1" applyFill="1" applyBorder="1" applyAlignment="1" applyProtection="1">
      <alignment horizontal="left" wrapText="1"/>
      <protection locked="0"/>
    </xf>
    <xf numFmtId="0" fontId="5" fillId="4" borderId="29" xfId="5" applyFont="1" applyFill="1" applyBorder="1" applyAlignment="1" applyProtection="1">
      <alignment wrapText="1"/>
      <protection locked="0"/>
    </xf>
    <xf numFmtId="0" fontId="5" fillId="4" borderId="28" xfId="5" applyFont="1" applyFill="1" applyBorder="1" applyAlignment="1" applyProtection="1">
      <alignment horizontal="center"/>
      <protection locked="0"/>
    </xf>
    <xf numFmtId="0" fontId="5" fillId="4" borderId="33" xfId="5" applyFont="1" applyFill="1" applyBorder="1" applyAlignment="1" applyProtection="1">
      <alignment horizontal="left" wrapText="1"/>
      <protection locked="0"/>
    </xf>
    <xf numFmtId="0" fontId="5" fillId="4" borderId="28" xfId="5" applyFont="1" applyFill="1" applyBorder="1" applyAlignment="1" applyProtection="1">
      <alignment horizontal="center" vertical="center"/>
      <protection locked="0"/>
    </xf>
    <xf numFmtId="0" fontId="5" fillId="4" borderId="1" xfId="1" applyFont="1" applyFill="1" applyBorder="1" applyAlignment="1" applyProtection="1">
      <alignment horizontal="left" vertical="center" wrapText="1" indent="1"/>
      <protection locked="0"/>
    </xf>
    <xf numFmtId="0" fontId="5" fillId="4" borderId="6" xfId="1" applyFont="1" applyFill="1" applyBorder="1" applyAlignment="1" applyProtection="1">
      <alignment horizontal="left" vertical="center" wrapText="1"/>
      <protection locked="0"/>
    </xf>
    <xf numFmtId="0" fontId="5" fillId="4" borderId="6" xfId="1" applyFont="1" applyFill="1" applyBorder="1" applyAlignment="1" applyProtection="1">
      <alignment horizontal="left" vertical="center"/>
      <protection locked="0"/>
    </xf>
    <xf numFmtId="0" fontId="5" fillId="4" borderId="27" xfId="5" applyFont="1" applyFill="1" applyBorder="1" applyAlignment="1" applyProtection="1">
      <alignment horizontal="left" wrapText="1"/>
      <protection locked="0"/>
    </xf>
    <xf numFmtId="0" fontId="5" fillId="4" borderId="28" xfId="5" applyFont="1" applyFill="1" applyBorder="1" applyAlignment="1" applyProtection="1">
      <alignment horizontal="left"/>
      <protection locked="0"/>
    </xf>
    <xf numFmtId="0" fontId="5" fillId="4" borderId="29" xfId="5" applyFont="1" applyFill="1" applyBorder="1" applyAlignment="1" applyProtection="1">
      <alignment horizontal="left" wrapText="1"/>
      <protection locked="0"/>
    </xf>
    <xf numFmtId="0" fontId="5" fillId="4" borderId="37" xfId="5" applyFont="1" applyFill="1" applyBorder="1" applyAlignment="1" applyProtection="1">
      <alignment horizontal="left" wrapText="1"/>
      <protection locked="0"/>
    </xf>
    <xf numFmtId="0" fontId="5" fillId="4" borderId="15" xfId="5" applyFont="1" applyFill="1" applyBorder="1" applyAlignment="1" applyProtection="1">
      <alignment horizontal="left" wrapText="1"/>
      <protection locked="0"/>
    </xf>
    <xf numFmtId="0" fontId="5" fillId="4" borderId="33" xfId="5" applyFont="1" applyFill="1" applyBorder="1" applyAlignment="1" applyProtection="1">
      <alignment horizontal="right" wrapText="1"/>
      <protection locked="0"/>
    </xf>
    <xf numFmtId="0" fontId="5" fillId="4" borderId="1" xfId="1" applyFont="1" applyFill="1" applyBorder="1" applyAlignment="1" applyProtection="1">
      <alignment horizontal="left" vertical="center" wrapText="1"/>
      <protection locked="0"/>
    </xf>
    <xf numFmtId="0" fontId="5" fillId="4" borderId="38" xfId="1" applyFont="1" applyFill="1" applyBorder="1" applyProtection="1">
      <protection locked="0"/>
    </xf>
    <xf numFmtId="0" fontId="5" fillId="4" borderId="39" xfId="1" applyFont="1" applyFill="1" applyBorder="1" applyAlignment="1" applyProtection="1">
      <alignment horizontal="center" vertical="center"/>
      <protection locked="0"/>
    </xf>
    <xf numFmtId="0" fontId="5" fillId="4" borderId="5" xfId="1" applyFont="1" applyFill="1" applyBorder="1" applyProtection="1">
      <protection locked="0"/>
    </xf>
    <xf numFmtId="0" fontId="5" fillId="4" borderId="40" xfId="1" applyFont="1" applyFill="1" applyBorder="1" applyProtection="1">
      <protection locked="0"/>
    </xf>
    <xf numFmtId="0" fontId="5" fillId="4" borderId="41" xfId="1" applyFont="1" applyFill="1" applyBorder="1" applyAlignment="1" applyProtection="1">
      <alignment horizontal="center" vertical="center"/>
      <protection locked="0"/>
    </xf>
    <xf numFmtId="0" fontId="5" fillId="4" borderId="42" xfId="1" applyFont="1" applyFill="1" applyBorder="1" applyProtection="1">
      <protection locked="0"/>
    </xf>
    <xf numFmtId="0" fontId="5" fillId="4" borderId="43" xfId="1" applyFont="1" applyFill="1" applyBorder="1" applyAlignment="1" applyProtection="1">
      <alignment horizontal="center" vertical="center"/>
      <protection locked="0"/>
    </xf>
    <xf numFmtId="0" fontId="5" fillId="4" borderId="1" xfId="1" applyFont="1" applyFill="1" applyBorder="1" applyAlignment="1" applyProtection="1">
      <alignment horizontal="center"/>
      <protection locked="0"/>
    </xf>
    <xf numFmtId="0" fontId="5" fillId="0" borderId="6" xfId="1" applyFont="1" applyBorder="1" applyAlignment="1" applyProtection="1">
      <alignment horizontal="left" vertical="center" wrapText="1" indent="1"/>
      <protection locked="0"/>
    </xf>
    <xf numFmtId="0" fontId="5" fillId="4" borderId="6" xfId="1" applyFont="1" applyFill="1" applyBorder="1" applyAlignment="1" applyProtection="1">
      <alignment horizontal="left" vertical="center" wrapText="1" indent="1"/>
      <protection locked="0"/>
    </xf>
    <xf numFmtId="0" fontId="5" fillId="4" borderId="28" xfId="5" applyFont="1" applyFill="1" applyBorder="1" applyAlignment="1" applyProtection="1">
      <alignment wrapText="1"/>
      <protection locked="0"/>
    </xf>
    <xf numFmtId="0" fontId="5" fillId="4" borderId="30" xfId="5" applyFont="1" applyFill="1" applyBorder="1" applyAlignment="1" applyProtection="1">
      <alignment wrapText="1"/>
      <protection locked="0"/>
    </xf>
    <xf numFmtId="0" fontId="5" fillId="4" borderId="28" xfId="5" applyFont="1" applyFill="1" applyBorder="1" applyAlignment="1" applyProtection="1">
      <alignment horizontal="left" vertical="center" wrapText="1"/>
      <protection locked="0"/>
    </xf>
    <xf numFmtId="0" fontId="5" fillId="4" borderId="31" xfId="5" applyFont="1" applyFill="1" applyBorder="1" applyAlignment="1" applyProtection="1">
      <alignment horizontal="left" wrapText="1"/>
      <protection locked="0"/>
    </xf>
    <xf numFmtId="0" fontId="5" fillId="4" borderId="32" xfId="5" applyFont="1" applyFill="1" applyBorder="1" applyAlignment="1" applyProtection="1">
      <alignment wrapText="1"/>
      <protection locked="0"/>
    </xf>
    <xf numFmtId="0" fontId="5" fillId="4" borderId="33" xfId="5" applyFont="1" applyFill="1" applyBorder="1" applyAlignment="1" applyProtection="1">
      <alignment wrapText="1"/>
      <protection locked="0"/>
    </xf>
    <xf numFmtId="0" fontId="5" fillId="4" borderId="1" xfId="9"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165" fontId="7" fillId="3" borderId="1" xfId="8" applyNumberFormat="1" applyFont="1" applyFill="1" applyBorder="1" applyAlignment="1" applyProtection="1">
      <alignment horizontal="center"/>
    </xf>
    <xf numFmtId="164" fontId="7" fillId="0" borderId="1" xfId="6" applyNumberFormat="1" applyFont="1" applyFill="1" applyBorder="1" applyAlignment="1" applyProtection="1">
      <alignment horizontal="center"/>
      <protection locked="0"/>
    </xf>
    <xf numFmtId="0" fontId="7" fillId="0" borderId="0" xfId="1" applyFont="1" applyAlignment="1" applyProtection="1">
      <alignment horizontal="center"/>
      <protection locked="0"/>
    </xf>
    <xf numFmtId="0" fontId="7" fillId="5" borderId="26" xfId="1" applyFont="1" applyFill="1" applyBorder="1" applyAlignment="1" applyProtection="1">
      <alignment horizontal="left" vertical="center" wrapText="1" indent="1"/>
      <protection locked="0"/>
    </xf>
    <xf numFmtId="0" fontId="7" fillId="5" borderId="34" xfId="1" applyFont="1" applyFill="1" applyBorder="1" applyAlignment="1" applyProtection="1">
      <alignment horizontal="left" vertical="center" wrapText="1" indent="1"/>
      <protection locked="0"/>
    </xf>
    <xf numFmtId="38" fontId="7" fillId="3" borderId="1" xfId="10" applyNumberFormat="1" applyFont="1" applyFill="1" applyBorder="1" applyAlignment="1" applyProtection="1">
      <alignment horizontal="center" vertical="center"/>
    </xf>
    <xf numFmtId="0" fontId="7" fillId="0" borderId="6" xfId="11" applyFont="1" applyBorder="1" applyProtection="1">
      <protection locked="0"/>
    </xf>
    <xf numFmtId="0" fontId="5" fillId="0" borderId="6" xfId="0" applyFont="1" applyBorder="1" applyAlignment="1" applyProtection="1">
      <alignment horizontal="centerContinuous"/>
      <protection locked="0"/>
    </xf>
    <xf numFmtId="0" fontId="5" fillId="0" borderId="44" xfId="0" applyFont="1" applyBorder="1" applyAlignment="1" applyProtection="1">
      <alignment horizontal="centerContinuous"/>
      <protection locked="0"/>
    </xf>
    <xf numFmtId="0" fontId="5" fillId="0" borderId="5" xfId="0" applyFont="1" applyBorder="1" applyAlignment="1" applyProtection="1">
      <alignment horizontal="centerContinuous"/>
      <protection locked="0"/>
    </xf>
    <xf numFmtId="0" fontId="7" fillId="4" borderId="12" xfId="1" applyFont="1" applyFill="1" applyBorder="1" applyAlignment="1" applyProtection="1">
      <alignment vertical="center"/>
      <protection locked="0"/>
    </xf>
    <xf numFmtId="0" fontId="7" fillId="4" borderId="13" xfId="1" applyFont="1" applyFill="1" applyBorder="1" applyAlignment="1" applyProtection="1">
      <alignment horizontal="centerContinuous"/>
      <protection locked="0"/>
    </xf>
    <xf numFmtId="0" fontId="7" fillId="4" borderId="14" xfId="1" applyFont="1" applyFill="1" applyBorder="1" applyAlignment="1" applyProtection="1">
      <alignment horizontal="centerContinuous"/>
      <protection locked="0"/>
    </xf>
    <xf numFmtId="164" fontId="7" fillId="3" borderId="8" xfId="2" applyNumberFormat="1" applyFont="1" applyFill="1" applyBorder="1" applyAlignment="1">
      <alignment horizontal="center" vertical="center"/>
    </xf>
    <xf numFmtId="38" fontId="7" fillId="0" borderId="0" xfId="1" applyNumberFormat="1" applyFont="1" applyAlignment="1" applyProtection="1">
      <alignment horizontal="left" vertical="top"/>
      <protection locked="0"/>
    </xf>
    <xf numFmtId="164" fontId="7" fillId="3" borderId="4" xfId="3" applyNumberFormat="1" applyFont="1" applyFill="1" applyBorder="1" applyAlignment="1" applyProtection="1">
      <alignment horizontal="center" vertical="top"/>
    </xf>
    <xf numFmtId="0" fontId="13" fillId="0" borderId="0" xfId="1" applyFont="1" applyAlignment="1" applyProtection="1">
      <alignment horizontal="left" vertical="center" indent="5"/>
      <protection locked="0"/>
    </xf>
    <xf numFmtId="49" fontId="7" fillId="3" borderId="4" xfId="1" applyNumberFormat="1" applyFont="1" applyFill="1" applyBorder="1" applyAlignment="1">
      <alignment horizontal="center"/>
    </xf>
    <xf numFmtId="49" fontId="5" fillId="0" borderId="4" xfId="2" applyNumberFormat="1" applyFont="1" applyBorder="1" applyAlignment="1" applyProtection="1">
      <alignment horizontal="center"/>
      <protection locked="0"/>
    </xf>
    <xf numFmtId="164" fontId="7" fillId="0" borderId="4" xfId="2" applyNumberFormat="1" applyFont="1" applyBorder="1" applyAlignment="1" applyProtection="1">
      <alignment horizontal="center"/>
      <protection locked="0"/>
    </xf>
    <xf numFmtId="0" fontId="7" fillId="3" borderId="4" xfId="1" applyFont="1" applyFill="1" applyBorder="1" applyAlignment="1">
      <alignment horizontal="center"/>
    </xf>
    <xf numFmtId="169" fontId="7" fillId="3" borderId="4" xfId="1" applyNumberFormat="1" applyFont="1" applyFill="1" applyBorder="1" applyAlignment="1">
      <alignment horizontal="center"/>
    </xf>
    <xf numFmtId="164" fontId="7" fillId="3" borderId="4" xfId="2" applyNumberFormat="1" applyFont="1" applyFill="1" applyBorder="1" applyAlignment="1">
      <alignment horizontal="center"/>
    </xf>
    <xf numFmtId="0" fontId="13" fillId="0" borderId="0" xfId="1" applyFont="1" applyAlignment="1" applyProtection="1">
      <alignment vertical="center"/>
      <protection locked="0"/>
    </xf>
    <xf numFmtId="164" fontId="7" fillId="0" borderId="2" xfId="6" applyNumberFormat="1" applyFont="1" applyFill="1" applyBorder="1" applyAlignment="1" applyProtection="1">
      <alignment horizontal="center"/>
      <protection locked="0"/>
    </xf>
    <xf numFmtId="164" fontId="7" fillId="0" borderId="17" xfId="6" applyNumberFormat="1" applyFont="1" applyFill="1" applyBorder="1" applyAlignment="1" applyProtection="1">
      <alignment horizontal="center"/>
      <protection locked="0"/>
    </xf>
    <xf numFmtId="164" fontId="7" fillId="0" borderId="52" xfId="6" applyNumberFormat="1" applyFont="1" applyFill="1" applyBorder="1" applyAlignment="1" applyProtection="1">
      <alignment horizontal="center"/>
      <protection locked="0"/>
    </xf>
    <xf numFmtId="164" fontId="7" fillId="0" borderId="56" xfId="6" applyNumberFormat="1" applyFont="1" applyFill="1" applyBorder="1" applyAlignment="1" applyProtection="1">
      <alignment horizontal="center"/>
      <protection locked="0"/>
    </xf>
    <xf numFmtId="0" fontId="5" fillId="4" borderId="6" xfId="1" applyFont="1" applyFill="1" applyBorder="1" applyAlignment="1" applyProtection="1">
      <alignment horizontal="center"/>
      <protection locked="0"/>
    </xf>
    <xf numFmtId="164" fontId="7" fillId="0" borderId="16" xfId="6" applyNumberFormat="1" applyFont="1" applyBorder="1" applyAlignment="1" applyProtection="1">
      <alignment horizontal="center"/>
      <protection locked="0"/>
    </xf>
    <xf numFmtId="164" fontId="7" fillId="0" borderId="58" xfId="6" applyNumberFormat="1" applyFont="1" applyBorder="1" applyAlignment="1" applyProtection="1">
      <alignment horizontal="center"/>
      <protection locked="0"/>
    </xf>
    <xf numFmtId="164" fontId="7" fillId="0" borderId="34" xfId="6" applyNumberFormat="1" applyFont="1" applyBorder="1" applyAlignment="1" applyProtection="1">
      <alignment horizontal="center"/>
      <protection locked="0"/>
    </xf>
    <xf numFmtId="164" fontId="7" fillId="0" borderId="59" xfId="6" applyNumberFormat="1" applyFont="1" applyFill="1" applyBorder="1" applyAlignment="1" applyProtection="1">
      <alignment horizontal="center"/>
      <protection locked="0"/>
    </xf>
    <xf numFmtId="164" fontId="7" fillId="0" borderId="34" xfId="6" applyNumberFormat="1" applyFont="1" applyFill="1" applyBorder="1" applyAlignment="1" applyProtection="1">
      <alignment horizontal="center"/>
      <protection locked="0"/>
    </xf>
    <xf numFmtId="164" fontId="7" fillId="0" borderId="6" xfId="6" applyNumberFormat="1" applyFont="1" applyFill="1" applyBorder="1" applyAlignment="1" applyProtection="1">
      <alignment horizontal="center"/>
      <protection locked="0"/>
    </xf>
    <xf numFmtId="0" fontId="5" fillId="4" borderId="5" xfId="1" applyFont="1" applyFill="1" applyBorder="1" applyAlignment="1" applyProtection="1">
      <alignment horizontal="center"/>
      <protection locked="0"/>
    </xf>
    <xf numFmtId="164" fontId="7" fillId="0" borderId="60" xfId="6" applyNumberFormat="1" applyFont="1" applyBorder="1" applyAlignment="1" applyProtection="1">
      <alignment horizontal="center"/>
      <protection locked="0"/>
    </xf>
    <xf numFmtId="164" fontId="7" fillId="0" borderId="61" xfId="6" applyNumberFormat="1" applyFont="1" applyBorder="1" applyAlignment="1" applyProtection="1">
      <alignment horizontal="center"/>
      <protection locked="0"/>
    </xf>
    <xf numFmtId="164" fontId="7" fillId="0" borderId="21" xfId="6" applyNumberFormat="1" applyFont="1" applyBorder="1" applyAlignment="1" applyProtection="1">
      <alignment horizontal="center"/>
      <protection locked="0"/>
    </xf>
    <xf numFmtId="164" fontId="7" fillId="0" borderId="62" xfId="6" applyNumberFormat="1" applyFont="1" applyFill="1" applyBorder="1" applyAlignment="1" applyProtection="1">
      <alignment horizontal="center"/>
      <protection locked="0"/>
    </xf>
    <xf numFmtId="164" fontId="7" fillId="0" borderId="21" xfId="6" applyNumberFormat="1" applyFont="1" applyFill="1" applyBorder="1" applyAlignment="1" applyProtection="1">
      <alignment horizontal="center"/>
      <protection locked="0"/>
    </xf>
    <xf numFmtId="164" fontId="7" fillId="0" borderId="5" xfId="6" applyNumberFormat="1" applyFont="1" applyFill="1" applyBorder="1" applyAlignment="1" applyProtection="1">
      <alignment horizontal="center"/>
      <protection locked="0"/>
    </xf>
    <xf numFmtId="0" fontId="5" fillId="4" borderId="57" xfId="1" applyFont="1" applyFill="1" applyBorder="1" applyAlignment="1" applyProtection="1">
      <alignment horizontal="center"/>
      <protection locked="0"/>
    </xf>
    <xf numFmtId="164" fontId="7" fillId="0" borderId="63" xfId="6" applyNumberFormat="1" applyFont="1" applyBorder="1" applyAlignment="1" applyProtection="1">
      <alignment horizontal="center"/>
      <protection locked="0"/>
    </xf>
    <xf numFmtId="164" fontId="7" fillId="0" borderId="49" xfId="6" applyNumberFormat="1" applyFont="1" applyBorder="1" applyAlignment="1" applyProtection="1">
      <alignment horizontal="center"/>
      <protection locked="0"/>
    </xf>
    <xf numFmtId="164" fontId="7" fillId="0" borderId="64" xfId="6" applyNumberFormat="1" applyFont="1" applyBorder="1" applyAlignment="1" applyProtection="1">
      <alignment horizontal="center"/>
      <protection locked="0"/>
    </xf>
    <xf numFmtId="164" fontId="7" fillId="0" borderId="65" xfId="6" applyNumberFormat="1" applyFont="1" applyFill="1" applyBorder="1" applyAlignment="1" applyProtection="1">
      <alignment horizontal="center"/>
      <protection locked="0"/>
    </xf>
    <xf numFmtId="164" fontId="7" fillId="0" borderId="64" xfId="6" applyNumberFormat="1" applyFont="1" applyFill="1" applyBorder="1" applyAlignment="1" applyProtection="1">
      <alignment horizontal="center"/>
      <protection locked="0"/>
    </xf>
    <xf numFmtId="164" fontId="7" fillId="0" borderId="57" xfId="6" applyNumberFormat="1" applyFont="1" applyFill="1" applyBorder="1" applyAlignment="1" applyProtection="1">
      <alignment horizontal="center"/>
      <protection locked="0"/>
    </xf>
    <xf numFmtId="164" fontId="7" fillId="3" borderId="66" xfId="2" applyNumberFormat="1" applyFont="1" applyFill="1" applyBorder="1" applyAlignment="1">
      <alignment horizontal="center" vertical="center"/>
    </xf>
    <xf numFmtId="164" fontId="5" fillId="3" borderId="67" xfId="2" applyNumberFormat="1" applyFont="1" applyFill="1" applyBorder="1" applyAlignment="1">
      <alignment horizontal="center" vertical="center"/>
    </xf>
    <xf numFmtId="169" fontId="7" fillId="3" borderId="0" xfId="1" applyNumberFormat="1" applyFont="1" applyFill="1" applyAlignment="1">
      <alignment horizontal="center"/>
    </xf>
    <xf numFmtId="38" fontId="7" fillId="0" borderId="4" xfId="1" applyNumberFormat="1" applyFont="1" applyBorder="1" applyAlignment="1" applyProtection="1">
      <alignment horizontal="center"/>
      <protection locked="0"/>
    </xf>
    <xf numFmtId="49" fontId="7" fillId="0" borderId="4" xfId="1" applyNumberFormat="1" applyFont="1" applyBorder="1" applyAlignment="1" applyProtection="1">
      <alignment horizontal="center"/>
      <protection locked="0"/>
    </xf>
    <xf numFmtId="0" fontId="5" fillId="4" borderId="11" xfId="1" applyFont="1" applyFill="1" applyBorder="1" applyAlignment="1" applyProtection="1">
      <alignment vertical="center"/>
      <protection locked="0"/>
    </xf>
    <xf numFmtId="0" fontId="5" fillId="4" borderId="15" xfId="1" applyFont="1" applyFill="1" applyBorder="1" applyAlignment="1" applyProtection="1">
      <alignment horizontal="center"/>
      <protection locked="0"/>
    </xf>
    <xf numFmtId="0" fontId="7" fillId="0" borderId="50" xfId="1" applyFont="1" applyBorder="1" applyAlignment="1" applyProtection="1">
      <alignment vertical="center"/>
      <protection locked="0"/>
    </xf>
    <xf numFmtId="0" fontId="7" fillId="0" borderId="36" xfId="1" applyFont="1" applyBorder="1" applyAlignment="1" applyProtection="1">
      <alignment vertical="center"/>
      <protection locked="0"/>
    </xf>
    <xf numFmtId="164" fontId="7" fillId="3" borderId="68" xfId="2" applyNumberFormat="1" applyFont="1" applyFill="1" applyBorder="1" applyAlignment="1">
      <alignment horizontal="center" vertical="center"/>
    </xf>
    <xf numFmtId="164" fontId="5" fillId="3" borderId="69" xfId="2" applyNumberFormat="1" applyFont="1" applyFill="1" applyBorder="1" applyAlignment="1">
      <alignment horizontal="center" vertical="center"/>
    </xf>
    <xf numFmtId="8" fontId="14" fillId="7" borderId="2" xfId="0" applyNumberFormat="1" applyFont="1" applyFill="1" applyBorder="1" applyAlignment="1" applyProtection="1">
      <alignment horizontal="center" vertical="center" wrapText="1"/>
      <protection locked="0"/>
    </xf>
    <xf numFmtId="8" fontId="14" fillId="7" borderId="52" xfId="0" applyNumberFormat="1" applyFont="1" applyFill="1" applyBorder="1" applyAlignment="1" applyProtection="1">
      <alignment horizontal="center" vertical="center" wrapText="1"/>
      <protection locked="0"/>
    </xf>
    <xf numFmtId="0" fontId="5" fillId="4" borderId="57" xfId="0" applyFont="1" applyFill="1" applyBorder="1" applyAlignment="1" applyProtection="1">
      <alignment horizontal="center" vertical="center" wrapText="1"/>
      <protection locked="0"/>
    </xf>
    <xf numFmtId="0" fontId="5" fillId="0" borderId="57" xfId="0" applyFont="1" applyBorder="1" applyAlignment="1" applyProtection="1">
      <alignment wrapText="1"/>
      <protection locked="0"/>
    </xf>
    <xf numFmtId="0" fontId="5" fillId="0" borderId="57" xfId="0" applyFont="1" applyBorder="1" applyAlignment="1" applyProtection="1">
      <alignment horizontal="center" wrapText="1"/>
      <protection locked="0"/>
    </xf>
    <xf numFmtId="38" fontId="7" fillId="0" borderId="49" xfId="0" applyNumberFormat="1" applyFont="1" applyBorder="1" applyAlignment="1" applyProtection="1">
      <alignment horizontal="right" wrapText="1"/>
      <protection locked="0"/>
    </xf>
    <xf numFmtId="0" fontId="7" fillId="0" borderId="49" xfId="0" applyFont="1" applyBorder="1" applyAlignment="1" applyProtection="1">
      <alignment horizontal="center" wrapText="1"/>
      <protection locked="0"/>
    </xf>
    <xf numFmtId="6" fontId="7" fillId="0" borderId="49" xfId="0" applyNumberFormat="1" applyFont="1" applyBorder="1" applyAlignment="1" applyProtection="1">
      <alignment horizontal="right" wrapText="1"/>
      <protection locked="0"/>
    </xf>
    <xf numFmtId="10" fontId="7" fillId="0" borderId="49" xfId="0" applyNumberFormat="1" applyFont="1" applyBorder="1" applyAlignment="1" applyProtection="1">
      <alignment horizontal="right" wrapText="1"/>
      <protection locked="0"/>
    </xf>
    <xf numFmtId="10" fontId="7" fillId="0" borderId="73" xfId="0" applyNumberFormat="1" applyFont="1" applyBorder="1" applyAlignment="1" applyProtection="1">
      <alignment horizontal="right" wrapText="1"/>
      <protection locked="0"/>
    </xf>
    <xf numFmtId="0" fontId="5" fillId="4" borderId="6" xfId="0" applyFont="1" applyFill="1" applyBorder="1" applyAlignment="1" applyProtection="1">
      <alignment horizontal="center" vertical="center" wrapText="1"/>
      <protection locked="0"/>
    </xf>
    <xf numFmtId="0" fontId="5" fillId="4" borderId="5" xfId="0" applyFont="1" applyFill="1" applyBorder="1" applyAlignment="1" applyProtection="1">
      <alignment horizontal="center" vertical="center" wrapText="1"/>
      <protection locked="0"/>
    </xf>
    <xf numFmtId="10" fontId="7" fillId="0" borderId="60" xfId="0" applyNumberFormat="1" applyFont="1" applyBorder="1" applyAlignment="1" applyProtection="1">
      <alignment horizontal="right" wrapText="1"/>
      <protection locked="0"/>
    </xf>
    <xf numFmtId="38" fontId="7" fillId="0" borderId="65" xfId="0" applyNumberFormat="1" applyFont="1" applyBorder="1" applyAlignment="1" applyProtection="1">
      <alignment horizontal="right" wrapText="1"/>
      <protection locked="0"/>
    </xf>
    <xf numFmtId="0" fontId="7" fillId="0" borderId="65" xfId="0" applyFont="1" applyBorder="1" applyAlignment="1" applyProtection="1">
      <alignment horizontal="center" wrapText="1"/>
      <protection locked="0"/>
    </xf>
    <xf numFmtId="6" fontId="7" fillId="0" borderId="65" xfId="0" applyNumberFormat="1" applyFont="1" applyBorder="1" applyAlignment="1" applyProtection="1">
      <alignment horizontal="right" wrapText="1"/>
      <protection locked="0"/>
    </xf>
    <xf numFmtId="10" fontId="7" fillId="0" borderId="65" xfId="0" applyNumberFormat="1" applyFont="1" applyBorder="1" applyAlignment="1" applyProtection="1">
      <alignment horizontal="right" wrapText="1"/>
      <protection locked="0"/>
    </xf>
    <xf numFmtId="10" fontId="7" fillId="0" borderId="21" xfId="0" applyNumberFormat="1" applyFont="1" applyBorder="1" applyAlignment="1" applyProtection="1">
      <alignment horizontal="right" wrapText="1"/>
      <protection locked="0"/>
    </xf>
    <xf numFmtId="38" fontId="7" fillId="0" borderId="74" xfId="0" applyNumberFormat="1" applyFont="1" applyBorder="1" applyAlignment="1" applyProtection="1">
      <alignment horizontal="right" wrapText="1"/>
      <protection locked="0"/>
    </xf>
    <xf numFmtId="0" fontId="7" fillId="0" borderId="74" xfId="0" applyFont="1" applyBorder="1" applyAlignment="1" applyProtection="1">
      <alignment horizontal="center" wrapText="1"/>
      <protection locked="0"/>
    </xf>
    <xf numFmtId="6" fontId="7" fillId="0" borderId="74" xfId="0" applyNumberFormat="1" applyFont="1" applyBorder="1" applyAlignment="1" applyProtection="1">
      <alignment horizontal="right" wrapText="1"/>
      <protection locked="0"/>
    </xf>
    <xf numFmtId="10" fontId="7" fillId="0" borderId="74" xfId="0" applyNumberFormat="1" applyFont="1" applyBorder="1" applyAlignment="1" applyProtection="1">
      <alignment horizontal="right" wrapText="1"/>
      <protection locked="0"/>
    </xf>
    <xf numFmtId="0" fontId="5" fillId="4" borderId="75" xfId="0" applyFont="1" applyFill="1" applyBorder="1" applyAlignment="1" applyProtection="1">
      <alignment horizontal="center" vertical="center" wrapText="1"/>
      <protection locked="0"/>
    </xf>
    <xf numFmtId="0" fontId="5" fillId="4" borderId="76" xfId="0" applyFont="1" applyFill="1" applyBorder="1" applyAlignment="1" applyProtection="1">
      <alignment horizontal="center" vertical="center" wrapText="1"/>
      <protection locked="0"/>
    </xf>
    <xf numFmtId="38" fontId="7" fillId="0" borderId="63" xfId="0" applyNumberFormat="1" applyFont="1" applyBorder="1" applyAlignment="1" applyProtection="1">
      <alignment wrapText="1"/>
      <protection locked="0"/>
    </xf>
    <xf numFmtId="8" fontId="7" fillId="0" borderId="63" xfId="0" applyNumberFormat="1" applyFont="1" applyBorder="1" applyAlignment="1" applyProtection="1">
      <alignment wrapText="1"/>
      <protection locked="0"/>
    </xf>
    <xf numFmtId="164" fontId="7" fillId="0" borderId="63" xfId="3" applyNumberFormat="1" applyFont="1" applyBorder="1" applyAlignment="1" applyProtection="1">
      <alignment wrapText="1"/>
      <protection locked="0"/>
    </xf>
    <xf numFmtId="164" fontId="7" fillId="0" borderId="60" xfId="3" applyNumberFormat="1" applyFont="1" applyBorder="1" applyAlignment="1" applyProtection="1">
      <alignment wrapText="1"/>
      <protection locked="0"/>
    </xf>
    <xf numFmtId="38" fontId="7" fillId="0" borderId="64" xfId="0" applyNumberFormat="1" applyFont="1" applyBorder="1" applyAlignment="1" applyProtection="1">
      <alignment wrapText="1"/>
      <protection locked="0"/>
    </xf>
    <xf numFmtId="8" fontId="7" fillId="0" borderId="64" xfId="0" applyNumberFormat="1" applyFont="1" applyBorder="1" applyAlignment="1" applyProtection="1">
      <alignment wrapText="1"/>
      <protection locked="0"/>
    </xf>
    <xf numFmtId="164" fontId="7" fillId="0" borderId="64" xfId="3" applyNumberFormat="1" applyFont="1" applyBorder="1" applyAlignment="1" applyProtection="1">
      <alignment wrapText="1"/>
      <protection locked="0"/>
    </xf>
    <xf numFmtId="164" fontId="7" fillId="0" borderId="21" xfId="3" applyNumberFormat="1" applyFont="1" applyBorder="1" applyAlignment="1" applyProtection="1">
      <alignment wrapText="1"/>
      <protection locked="0"/>
    </xf>
    <xf numFmtId="38" fontId="7" fillId="0" borderId="49" xfId="0" applyNumberFormat="1" applyFont="1" applyBorder="1" applyAlignment="1" applyProtection="1">
      <alignment wrapText="1"/>
      <protection locked="0"/>
    </xf>
    <xf numFmtId="8" fontId="7" fillId="0" borderId="49" xfId="0" applyNumberFormat="1" applyFont="1" applyBorder="1" applyAlignment="1" applyProtection="1">
      <alignment wrapText="1"/>
      <protection locked="0"/>
    </xf>
    <xf numFmtId="164" fontId="7" fillId="0" borderId="49" xfId="3" applyNumberFormat="1" applyFont="1" applyBorder="1" applyAlignment="1" applyProtection="1">
      <alignment wrapText="1"/>
      <protection locked="0"/>
    </xf>
    <xf numFmtId="164" fontId="7" fillId="0" borderId="61" xfId="3" applyNumberFormat="1" applyFont="1" applyBorder="1" applyAlignment="1" applyProtection="1">
      <alignment wrapText="1"/>
      <protection locked="0"/>
    </xf>
    <xf numFmtId="8" fontId="7" fillId="0" borderId="77" xfId="0" applyNumberFormat="1" applyFont="1" applyBorder="1" applyAlignment="1" applyProtection="1">
      <alignment wrapText="1"/>
      <protection locked="0"/>
    </xf>
    <xf numFmtId="8" fontId="7" fillId="0" borderId="78" xfId="0" applyNumberFormat="1" applyFont="1" applyBorder="1" applyAlignment="1" applyProtection="1">
      <alignment wrapText="1"/>
      <protection locked="0"/>
    </xf>
    <xf numFmtId="8" fontId="7" fillId="0" borderId="79" xfId="0" applyNumberFormat="1" applyFont="1" applyBorder="1" applyAlignment="1" applyProtection="1">
      <alignment wrapText="1"/>
      <protection locked="0"/>
    </xf>
    <xf numFmtId="164" fontId="7" fillId="0" borderId="80" xfId="3" applyNumberFormat="1" applyFont="1" applyBorder="1" applyAlignment="1" applyProtection="1">
      <alignment wrapText="1"/>
      <protection locked="0"/>
    </xf>
    <xf numFmtId="164" fontId="7" fillId="0" borderId="72" xfId="3" applyNumberFormat="1" applyFont="1" applyBorder="1" applyAlignment="1" applyProtection="1">
      <alignment wrapText="1"/>
      <protection locked="0"/>
    </xf>
    <xf numFmtId="164" fontId="7" fillId="0" borderId="81" xfId="3" applyNumberFormat="1" applyFont="1" applyBorder="1" applyAlignment="1" applyProtection="1">
      <alignment wrapText="1"/>
      <protection locked="0"/>
    </xf>
    <xf numFmtId="0" fontId="5" fillId="0" borderId="4" xfId="0" applyFont="1" applyBorder="1" applyAlignment="1" applyProtection="1">
      <alignment horizontal="left" vertical="center"/>
      <protection locked="0"/>
    </xf>
    <xf numFmtId="0" fontId="7" fillId="0" borderId="23" xfId="0" applyFont="1" applyBorder="1" applyAlignment="1" applyProtection="1">
      <alignment horizontal="left" vertical="top"/>
      <protection locked="0"/>
    </xf>
    <xf numFmtId="0" fontId="7" fillId="0" borderId="82" xfId="0" applyFont="1" applyBorder="1" applyAlignment="1" applyProtection="1">
      <alignment horizontal="left" vertical="top"/>
      <protection locked="0"/>
    </xf>
    <xf numFmtId="0" fontId="7" fillId="0" borderId="84" xfId="0" applyFont="1" applyBorder="1" applyAlignment="1" applyProtection="1">
      <alignment horizontal="left" vertical="top"/>
      <protection locked="0"/>
    </xf>
    <xf numFmtId="164" fontId="5" fillId="3" borderId="87" xfId="3" applyNumberFormat="1" applyFont="1" applyFill="1" applyBorder="1" applyAlignment="1" applyProtection="1">
      <alignment horizontal="center" vertical="top"/>
    </xf>
    <xf numFmtId="164" fontId="7" fillId="3" borderId="84" xfId="3" applyNumberFormat="1" applyFont="1" applyFill="1" applyBorder="1" applyAlignment="1" applyProtection="1">
      <alignment horizontal="center" vertical="top"/>
    </xf>
    <xf numFmtId="164" fontId="5" fillId="3" borderId="47" xfId="3" applyNumberFormat="1" applyFont="1" applyFill="1" applyBorder="1" applyAlignment="1" applyProtection="1">
      <alignment horizontal="center" vertical="top"/>
    </xf>
    <xf numFmtId="164" fontId="7" fillId="3" borderId="82" xfId="3" applyNumberFormat="1" applyFont="1" applyFill="1" applyBorder="1" applyAlignment="1" applyProtection="1">
      <alignment horizontal="center" vertical="top"/>
    </xf>
    <xf numFmtId="164" fontId="7" fillId="3" borderId="86" xfId="3" applyNumberFormat="1" applyFont="1" applyFill="1" applyBorder="1" applyAlignment="1" applyProtection="1">
      <alignment horizontal="center" vertical="top"/>
    </xf>
    <xf numFmtId="0" fontId="5" fillId="0" borderId="23" xfId="0" applyFont="1" applyBorder="1" applyAlignment="1" applyProtection="1">
      <alignment horizontal="left"/>
      <protection locked="0"/>
    </xf>
    <xf numFmtId="0" fontId="7" fillId="0" borderId="47" xfId="0" applyFont="1" applyBorder="1" applyAlignment="1" applyProtection="1">
      <alignment horizontal="left" vertical="top" wrapText="1" indent="6"/>
      <protection locked="0"/>
    </xf>
    <xf numFmtId="0" fontId="7" fillId="0" borderId="23" xfId="0" applyFont="1" applyBorder="1" applyAlignment="1" applyProtection="1">
      <alignment horizontal="left" vertical="top" wrapText="1"/>
      <protection locked="0"/>
    </xf>
    <xf numFmtId="0" fontId="7" fillId="0" borderId="82" xfId="0" applyFont="1" applyBorder="1" applyAlignment="1" applyProtection="1">
      <alignment horizontal="left" vertical="top" wrapText="1"/>
      <protection locked="0"/>
    </xf>
    <xf numFmtId="0" fontId="7" fillId="0" borderId="84" xfId="0" applyFont="1" applyBorder="1" applyAlignment="1" applyProtection="1">
      <alignment horizontal="left" vertical="top" wrapText="1"/>
      <protection locked="0"/>
    </xf>
    <xf numFmtId="7" fontId="7" fillId="0" borderId="82" xfId="8" applyNumberFormat="1" applyFont="1" applyFill="1" applyBorder="1" applyAlignment="1" applyProtection="1">
      <alignment horizontal="center" vertical="center"/>
      <protection locked="0"/>
    </xf>
    <xf numFmtId="164" fontId="7" fillId="0" borderId="82" xfId="3" applyNumberFormat="1" applyFont="1" applyFill="1" applyBorder="1" applyAlignment="1" applyProtection="1">
      <alignment horizontal="center" vertical="top"/>
      <protection locked="0"/>
    </xf>
    <xf numFmtId="7" fontId="7" fillId="0" borderId="86" xfId="8" applyNumberFormat="1" applyFont="1" applyFill="1" applyBorder="1" applyAlignment="1" applyProtection="1">
      <alignment horizontal="center" vertical="center"/>
      <protection locked="0"/>
    </xf>
    <xf numFmtId="164" fontId="7" fillId="0" borderId="86" xfId="3" applyNumberFormat="1" applyFont="1" applyFill="1" applyBorder="1" applyAlignment="1" applyProtection="1">
      <alignment horizontal="center" vertical="top"/>
      <protection locked="0"/>
    </xf>
    <xf numFmtId="164" fontId="7" fillId="6" borderId="86" xfId="3" applyNumberFormat="1" applyFont="1" applyFill="1" applyBorder="1" applyAlignment="1" applyProtection="1">
      <alignment horizontal="center" vertical="top"/>
      <protection locked="0"/>
    </xf>
    <xf numFmtId="7" fontId="7" fillId="0" borderId="85" xfId="8" applyNumberFormat="1" applyFont="1" applyFill="1" applyBorder="1" applyAlignment="1" applyProtection="1">
      <alignment horizontal="center" vertical="center"/>
      <protection locked="0"/>
    </xf>
    <xf numFmtId="164" fontId="7" fillId="0" borderId="85" xfId="3" applyNumberFormat="1" applyFont="1" applyFill="1" applyBorder="1" applyAlignment="1" applyProtection="1">
      <alignment horizontal="center" vertical="top"/>
      <protection locked="0"/>
    </xf>
    <xf numFmtId="164" fontId="7" fillId="6" borderId="83" xfId="3" applyNumberFormat="1" applyFont="1" applyFill="1" applyBorder="1" applyAlignment="1" applyProtection="1">
      <alignment horizontal="center" vertical="top"/>
      <protection locked="0"/>
    </xf>
    <xf numFmtId="164" fontId="7" fillId="6" borderId="47" xfId="3" applyNumberFormat="1" applyFont="1" applyFill="1" applyBorder="1" applyAlignment="1" applyProtection="1">
      <alignment horizontal="center" vertical="top"/>
      <protection locked="0"/>
    </xf>
    <xf numFmtId="7" fontId="5" fillId="3" borderId="83" xfId="8" applyNumberFormat="1" applyFont="1" applyFill="1" applyBorder="1" applyAlignment="1" applyProtection="1">
      <alignment horizontal="center" vertical="center"/>
    </xf>
    <xf numFmtId="7" fontId="5" fillId="3" borderId="47" xfId="8" applyNumberFormat="1" applyFont="1" applyFill="1" applyBorder="1" applyAlignment="1" applyProtection="1">
      <alignment horizontal="center" vertical="center"/>
    </xf>
    <xf numFmtId="0" fontId="13" fillId="0" borderId="0" xfId="1" applyFont="1" applyAlignment="1" applyProtection="1">
      <alignment horizontal="left" vertical="center" wrapText="1" indent="1"/>
      <protection locked="0"/>
    </xf>
    <xf numFmtId="164" fontId="7" fillId="3" borderId="2" xfId="6" applyNumberFormat="1" applyFont="1" applyFill="1" applyBorder="1" applyAlignment="1" applyProtection="1">
      <alignment horizontal="center"/>
    </xf>
    <xf numFmtId="164" fontId="7" fillId="3" borderId="17" xfId="6" applyNumberFormat="1" applyFont="1" applyFill="1" applyBorder="1" applyAlignment="1" applyProtection="1">
      <alignment horizontal="center"/>
    </xf>
    <xf numFmtId="164" fontId="7" fillId="3" borderId="52" xfId="6" applyNumberFormat="1" applyFont="1" applyFill="1" applyBorder="1" applyAlignment="1" applyProtection="1">
      <alignment horizontal="center"/>
    </xf>
    <xf numFmtId="0" fontId="5" fillId="4" borderId="6" xfId="1" applyFont="1" applyFill="1" applyBorder="1" applyAlignment="1" applyProtection="1">
      <alignment horizontal="center" vertical="center" wrapText="1"/>
      <protection locked="0"/>
    </xf>
    <xf numFmtId="164" fontId="7" fillId="3" borderId="16" xfId="6" applyNumberFormat="1" applyFont="1" applyFill="1" applyBorder="1" applyAlignment="1" applyProtection="1">
      <alignment horizontal="center"/>
    </xf>
    <xf numFmtId="164" fontId="7" fillId="3" borderId="58" xfId="6" applyNumberFormat="1" applyFont="1" applyFill="1" applyBorder="1" applyAlignment="1" applyProtection="1">
      <alignment horizontal="center"/>
    </xf>
    <xf numFmtId="164" fontId="7" fillId="3" borderId="34" xfId="6" applyNumberFormat="1" applyFont="1" applyFill="1" applyBorder="1" applyAlignment="1" applyProtection="1">
      <alignment horizontal="center"/>
    </xf>
    <xf numFmtId="165" fontId="7" fillId="0" borderId="6" xfId="8" applyNumberFormat="1" applyFont="1" applyBorder="1" applyAlignment="1" applyProtection="1">
      <alignment horizontal="center"/>
      <protection locked="0"/>
    </xf>
    <xf numFmtId="0" fontId="5" fillId="4" borderId="5" xfId="1" applyFont="1" applyFill="1" applyBorder="1" applyAlignment="1" applyProtection="1">
      <alignment horizontal="center" vertical="center" wrapText="1"/>
      <protection locked="0"/>
    </xf>
    <xf numFmtId="164" fontId="7" fillId="3" borderId="60" xfId="6" applyNumberFormat="1" applyFont="1" applyFill="1" applyBorder="1" applyAlignment="1" applyProtection="1">
      <alignment horizontal="center"/>
    </xf>
    <xf numFmtId="164" fontId="7" fillId="3" borderId="61" xfId="6" applyNumberFormat="1" applyFont="1" applyFill="1" applyBorder="1" applyAlignment="1" applyProtection="1">
      <alignment horizontal="center"/>
    </xf>
    <xf numFmtId="164" fontId="7" fillId="3" borderId="21" xfId="6" applyNumberFormat="1" applyFont="1" applyFill="1" applyBorder="1" applyAlignment="1" applyProtection="1">
      <alignment horizontal="center"/>
    </xf>
    <xf numFmtId="165" fontId="7" fillId="0" borderId="5" xfId="8" applyNumberFormat="1" applyFont="1" applyBorder="1" applyAlignment="1" applyProtection="1">
      <alignment horizontal="center"/>
      <protection locked="0"/>
    </xf>
    <xf numFmtId="0" fontId="5" fillId="4" borderId="57" xfId="1" applyFont="1" applyFill="1" applyBorder="1" applyAlignment="1" applyProtection="1">
      <alignment horizontal="center" vertical="center" wrapText="1"/>
      <protection locked="0"/>
    </xf>
    <xf numFmtId="164" fontId="7" fillId="3" borderId="63" xfId="6" applyNumberFormat="1" applyFont="1" applyFill="1" applyBorder="1" applyAlignment="1" applyProtection="1">
      <alignment horizontal="center"/>
    </xf>
    <xf numFmtId="164" fontId="7" fillId="3" borderId="49" xfId="6" applyNumberFormat="1" applyFont="1" applyFill="1" applyBorder="1" applyAlignment="1" applyProtection="1">
      <alignment horizontal="center"/>
    </xf>
    <xf numFmtId="164" fontId="7" fillId="3" borderId="64" xfId="6" applyNumberFormat="1" applyFont="1" applyFill="1" applyBorder="1" applyAlignment="1" applyProtection="1">
      <alignment horizontal="center"/>
    </xf>
    <xf numFmtId="165" fontId="7" fillId="0" borderId="57" xfId="8" applyNumberFormat="1" applyFont="1" applyBorder="1" applyAlignment="1" applyProtection="1">
      <alignment horizontal="center"/>
      <protection locked="0"/>
    </xf>
    <xf numFmtId="164" fontId="5" fillId="3" borderId="59" xfId="6" applyNumberFormat="1" applyFont="1" applyFill="1" applyBorder="1" applyAlignment="1" applyProtection="1">
      <alignment horizontal="center"/>
    </xf>
    <xf numFmtId="164" fontId="5" fillId="3" borderId="65" xfId="6" applyNumberFormat="1" applyFont="1" applyFill="1" applyBorder="1" applyAlignment="1" applyProtection="1">
      <alignment horizontal="center"/>
    </xf>
    <xf numFmtId="164" fontId="5" fillId="3" borderId="62" xfId="6" applyNumberFormat="1" applyFont="1" applyFill="1" applyBorder="1" applyAlignment="1" applyProtection="1">
      <alignment horizontal="center"/>
    </xf>
    <xf numFmtId="164" fontId="5" fillId="3" borderId="56" xfId="6" applyNumberFormat="1" applyFont="1" applyFill="1" applyBorder="1" applyAlignment="1" applyProtection="1">
      <alignment horizontal="center"/>
    </xf>
    <xf numFmtId="164" fontId="5" fillId="3" borderId="6" xfId="6" applyNumberFormat="1" applyFont="1" applyFill="1" applyBorder="1" applyAlignment="1" applyProtection="1">
      <alignment horizontal="center"/>
    </xf>
    <xf numFmtId="164" fontId="5" fillId="3" borderId="57" xfId="6" applyNumberFormat="1" applyFont="1" applyFill="1" applyBorder="1" applyAlignment="1" applyProtection="1">
      <alignment horizontal="center"/>
    </xf>
    <xf numFmtId="164" fontId="5" fillId="3" borderId="5" xfId="6" applyNumberFormat="1" applyFont="1" applyFill="1" applyBorder="1" applyAlignment="1" applyProtection="1">
      <alignment horizontal="center"/>
    </xf>
    <xf numFmtId="164" fontId="5" fillId="3" borderId="1" xfId="6" applyNumberFormat="1" applyFont="1" applyFill="1" applyBorder="1" applyAlignment="1" applyProtection="1">
      <alignment horizontal="center"/>
    </xf>
    <xf numFmtId="169" fontId="5" fillId="3" borderId="89" xfId="1" applyNumberFormat="1" applyFont="1" applyFill="1" applyBorder="1" applyAlignment="1">
      <alignment horizontal="right" vertical="center"/>
    </xf>
    <xf numFmtId="40" fontId="7" fillId="0" borderId="90" xfId="10" applyNumberFormat="1" applyFont="1" applyBorder="1" applyProtection="1">
      <protection locked="0"/>
    </xf>
    <xf numFmtId="40" fontId="7" fillId="0" borderId="91" xfId="10" applyNumberFormat="1" applyFont="1" applyBorder="1" applyProtection="1">
      <protection locked="0"/>
    </xf>
    <xf numFmtId="40" fontId="7" fillId="0" borderId="92" xfId="10" applyNumberFormat="1" applyFont="1" applyFill="1" applyBorder="1" applyProtection="1">
      <protection locked="0"/>
    </xf>
    <xf numFmtId="40" fontId="7" fillId="0" borderId="89" xfId="10" applyNumberFormat="1" applyFont="1" applyFill="1" applyBorder="1" applyProtection="1">
      <protection locked="0"/>
    </xf>
    <xf numFmtId="38" fontId="7" fillId="0" borderId="93" xfId="10" applyNumberFormat="1" applyFont="1" applyFill="1" applyBorder="1" applyProtection="1">
      <protection locked="0"/>
    </xf>
    <xf numFmtId="169" fontId="5" fillId="3" borderId="94" xfId="1" applyNumberFormat="1" applyFont="1" applyFill="1" applyBorder="1" applyAlignment="1">
      <alignment horizontal="right" vertical="center"/>
    </xf>
    <xf numFmtId="40" fontId="7" fillId="0" borderId="9" xfId="10" applyNumberFormat="1" applyFont="1" applyBorder="1" applyProtection="1">
      <protection locked="0"/>
    </xf>
    <xf numFmtId="40" fontId="7" fillId="0" borderId="53" xfId="10" applyNumberFormat="1" applyFont="1" applyBorder="1" applyProtection="1">
      <protection locked="0"/>
    </xf>
    <xf numFmtId="40" fontId="7" fillId="0" borderId="71" xfId="10" applyNumberFormat="1" applyFont="1" applyFill="1" applyBorder="1" applyProtection="1">
      <protection locked="0"/>
    </xf>
    <xf numFmtId="40" fontId="7" fillId="0" borderId="94" xfId="10" applyNumberFormat="1" applyFont="1" applyFill="1" applyBorder="1" applyProtection="1">
      <protection locked="0"/>
    </xf>
    <xf numFmtId="38" fontId="7" fillId="0" borderId="95" xfId="10" applyNumberFormat="1" applyFont="1" applyFill="1" applyBorder="1" applyProtection="1">
      <protection locked="0"/>
    </xf>
    <xf numFmtId="169" fontId="5" fillId="3" borderId="57" xfId="1" applyNumberFormat="1" applyFont="1" applyFill="1" applyBorder="1" applyAlignment="1">
      <alignment horizontal="right" vertical="center"/>
    </xf>
    <xf numFmtId="40" fontId="7" fillId="0" borderId="63" xfId="10" applyNumberFormat="1" applyFont="1" applyBorder="1" applyProtection="1">
      <protection locked="0"/>
    </xf>
    <xf numFmtId="40" fontId="7" fillId="0" borderId="49" xfId="10" applyNumberFormat="1" applyFont="1" applyBorder="1" applyProtection="1">
      <protection locked="0"/>
    </xf>
    <xf numFmtId="40" fontId="7" fillId="0" borderId="96" xfId="10" applyNumberFormat="1" applyFont="1" applyFill="1" applyBorder="1" applyProtection="1">
      <protection locked="0"/>
    </xf>
    <xf numFmtId="40" fontId="7" fillId="0" borderId="57" xfId="10" applyNumberFormat="1" applyFont="1" applyFill="1" applyBorder="1" applyProtection="1">
      <protection locked="0"/>
    </xf>
    <xf numFmtId="38" fontId="7" fillId="0" borderId="88" xfId="10" applyNumberFormat="1" applyFont="1" applyFill="1" applyBorder="1" applyProtection="1">
      <protection locked="0"/>
    </xf>
    <xf numFmtId="8" fontId="7" fillId="0" borderId="24" xfId="1" applyNumberFormat="1" applyFont="1" applyBorder="1" applyProtection="1">
      <protection locked="0"/>
    </xf>
    <xf numFmtId="8" fontId="7" fillId="0" borderId="46" xfId="1" applyNumberFormat="1" applyFont="1" applyBorder="1" applyProtection="1">
      <protection locked="0"/>
    </xf>
    <xf numFmtId="8" fontId="7" fillId="0" borderId="97" xfId="1" applyNumberFormat="1" applyFont="1" applyBorder="1" applyProtection="1">
      <protection locked="0"/>
    </xf>
    <xf numFmtId="8" fontId="7" fillId="0" borderId="90" xfId="1" applyNumberFormat="1" applyFont="1" applyBorder="1" applyProtection="1">
      <protection locked="0"/>
    </xf>
    <xf numFmtId="8" fontId="7" fillId="0" borderId="63" xfId="1" applyNumberFormat="1" applyFont="1" applyBorder="1" applyProtection="1">
      <protection locked="0"/>
    </xf>
    <xf numFmtId="8" fontId="7" fillId="0" borderId="9" xfId="1" applyNumberFormat="1" applyFont="1" applyBorder="1" applyProtection="1">
      <protection locked="0"/>
    </xf>
    <xf numFmtId="8" fontId="7" fillId="0" borderId="98" xfId="1" applyNumberFormat="1" applyFont="1" applyBorder="1" applyProtection="1">
      <protection locked="0"/>
    </xf>
    <xf numFmtId="8" fontId="7" fillId="0" borderId="64" xfId="1" applyNumberFormat="1" applyFont="1" applyBorder="1" applyProtection="1">
      <protection locked="0"/>
    </xf>
    <xf numFmtId="8" fontId="7" fillId="0" borderId="99" xfId="1" applyNumberFormat="1" applyFont="1" applyBorder="1" applyProtection="1">
      <protection locked="0"/>
    </xf>
    <xf numFmtId="8" fontId="7" fillId="0" borderId="91" xfId="1" applyNumberFormat="1" applyFont="1" applyBorder="1" applyProtection="1">
      <protection locked="0"/>
    </xf>
    <xf numFmtId="8" fontId="7" fillId="0" borderId="49" xfId="1" applyNumberFormat="1" applyFont="1" applyBorder="1" applyProtection="1">
      <protection locked="0"/>
    </xf>
    <xf numFmtId="8" fontId="7" fillId="0" borderId="53" xfId="1" applyNumberFormat="1" applyFont="1" applyBorder="1" applyProtection="1">
      <protection locked="0"/>
    </xf>
    <xf numFmtId="8" fontId="7" fillId="0" borderId="102" xfId="1" applyNumberFormat="1" applyFont="1" applyBorder="1" applyProtection="1">
      <protection locked="0"/>
    </xf>
    <xf numFmtId="8" fontId="7" fillId="0" borderId="103" xfId="1" applyNumberFormat="1" applyFont="1" applyBorder="1" applyProtection="1">
      <protection locked="0"/>
    </xf>
    <xf numFmtId="8" fontId="7" fillId="0" borderId="104" xfId="1" applyNumberFormat="1" applyFont="1" applyBorder="1" applyProtection="1">
      <protection locked="0"/>
    </xf>
    <xf numFmtId="8" fontId="7" fillId="0" borderId="105" xfId="1" applyNumberFormat="1" applyFont="1" applyBorder="1" applyProtection="1">
      <protection locked="0"/>
    </xf>
    <xf numFmtId="8" fontId="7" fillId="0" borderId="107" xfId="1" applyNumberFormat="1" applyFont="1" applyBorder="1" applyProtection="1">
      <protection locked="0"/>
    </xf>
    <xf numFmtId="8" fontId="7" fillId="0" borderId="74" xfId="1" applyNumberFormat="1" applyFont="1" applyBorder="1" applyProtection="1">
      <protection locked="0"/>
    </xf>
    <xf numFmtId="0" fontId="5" fillId="3" borderId="6" xfId="1" applyFont="1" applyFill="1" applyBorder="1" applyAlignment="1">
      <alignment horizontal="center" vertical="center" wrapText="1"/>
    </xf>
    <xf numFmtId="9" fontId="7" fillId="3" borderId="16" xfId="3" applyFont="1" applyFill="1" applyBorder="1" applyAlignment="1" applyProtection="1">
      <alignment horizontal="center" vertical="center"/>
    </xf>
    <xf numFmtId="9" fontId="7" fillId="3" borderId="58" xfId="3" applyFont="1" applyFill="1" applyBorder="1" applyAlignment="1" applyProtection="1">
      <alignment horizontal="center" vertical="center"/>
    </xf>
    <xf numFmtId="0" fontId="5" fillId="3" borderId="5" xfId="1" applyFont="1" applyFill="1" applyBorder="1" applyAlignment="1">
      <alignment horizontal="center" vertical="center" wrapText="1"/>
    </xf>
    <xf numFmtId="9" fontId="7" fillId="3" borderId="60" xfId="3" applyFont="1" applyFill="1" applyBorder="1" applyAlignment="1" applyProtection="1">
      <alignment horizontal="center" vertical="center"/>
    </xf>
    <xf numFmtId="9" fontId="7" fillId="3" borderId="61" xfId="3" applyFont="1" applyFill="1" applyBorder="1" applyAlignment="1" applyProtection="1">
      <alignment horizontal="center" vertical="center"/>
    </xf>
    <xf numFmtId="0" fontId="5" fillId="3" borderId="57" xfId="1" applyFont="1" applyFill="1" applyBorder="1" applyAlignment="1">
      <alignment horizontal="center" vertical="center" wrapText="1"/>
    </xf>
    <xf numFmtId="9" fontId="7" fillId="3" borderId="63" xfId="3" applyFont="1" applyFill="1" applyBorder="1" applyAlignment="1" applyProtection="1">
      <alignment horizontal="center" vertical="center"/>
    </xf>
    <xf numFmtId="9" fontId="7" fillId="3" borderId="49" xfId="3" applyFont="1" applyFill="1" applyBorder="1" applyAlignment="1" applyProtection="1">
      <alignment horizontal="center" vertical="center"/>
    </xf>
    <xf numFmtId="9" fontId="7" fillId="3" borderId="109" xfId="3" applyFont="1" applyFill="1" applyBorder="1" applyAlignment="1" applyProtection="1">
      <alignment horizontal="center" vertical="center"/>
    </xf>
    <xf numFmtId="9" fontId="7" fillId="3" borderId="96" xfId="3" applyFont="1" applyFill="1" applyBorder="1" applyAlignment="1" applyProtection="1">
      <alignment horizontal="center" vertical="center"/>
    </xf>
    <xf numFmtId="9" fontId="7" fillId="3" borderId="110" xfId="3" applyFont="1" applyFill="1" applyBorder="1" applyAlignment="1" applyProtection="1">
      <alignment horizontal="center" vertical="center"/>
    </xf>
    <xf numFmtId="9" fontId="7" fillId="3" borderId="111" xfId="3" applyFont="1" applyFill="1" applyBorder="1" applyAlignment="1" applyProtection="1">
      <alignment horizontal="center" vertical="center"/>
    </xf>
    <xf numFmtId="9" fontId="7" fillId="3" borderId="74" xfId="3" applyFont="1" applyFill="1" applyBorder="1" applyAlignment="1" applyProtection="1">
      <alignment horizontal="center" vertical="center"/>
    </xf>
    <xf numFmtId="9" fontId="7" fillId="3" borderId="112" xfId="3" applyFont="1" applyFill="1" applyBorder="1" applyAlignment="1" applyProtection="1">
      <alignment horizontal="center" vertical="center"/>
    </xf>
    <xf numFmtId="8" fontId="7" fillId="0" borderId="34" xfId="8" applyNumberFormat="1" applyFont="1" applyFill="1" applyBorder="1" applyAlignment="1" applyProtection="1">
      <alignment vertical="center"/>
      <protection locked="0"/>
    </xf>
    <xf numFmtId="0" fontId="7" fillId="6" borderId="52" xfId="1" applyFont="1" applyFill="1" applyBorder="1" applyProtection="1">
      <protection locked="0"/>
    </xf>
    <xf numFmtId="164" fontId="7" fillId="6" borderId="56" xfId="1" applyNumberFormat="1" applyFont="1" applyFill="1" applyBorder="1" applyProtection="1">
      <protection locked="0"/>
    </xf>
    <xf numFmtId="164" fontId="7" fillId="6" borderId="17" xfId="1" applyNumberFormat="1" applyFont="1" applyFill="1" applyBorder="1" applyProtection="1">
      <protection locked="0"/>
    </xf>
    <xf numFmtId="0" fontId="5" fillId="4" borderId="6" xfId="1" applyFont="1" applyFill="1" applyBorder="1" applyAlignment="1" applyProtection="1">
      <alignment horizontal="right" vertical="center" wrapText="1"/>
      <protection locked="0"/>
    </xf>
    <xf numFmtId="8" fontId="7" fillId="0" borderId="16" xfId="8" applyNumberFormat="1" applyFont="1" applyFill="1" applyBorder="1" applyAlignment="1" applyProtection="1">
      <alignment vertical="center"/>
      <protection locked="0"/>
    </xf>
    <xf numFmtId="8" fontId="7" fillId="0" borderId="58" xfId="8" applyNumberFormat="1" applyFont="1" applyFill="1" applyBorder="1" applyAlignment="1" applyProtection="1">
      <alignment vertical="center"/>
      <protection locked="0"/>
    </xf>
    <xf numFmtId="8" fontId="7" fillId="0" borderId="6" xfId="8" applyNumberFormat="1" applyFont="1" applyFill="1" applyBorder="1" applyAlignment="1" applyProtection="1">
      <alignment vertical="center"/>
      <protection locked="0"/>
    </xf>
    <xf numFmtId="0" fontId="5" fillId="4" borderId="5" xfId="1" applyFont="1" applyFill="1" applyBorder="1" applyAlignment="1" applyProtection="1">
      <alignment horizontal="right" vertical="center"/>
      <protection locked="0"/>
    </xf>
    <xf numFmtId="8" fontId="7" fillId="0" borderId="60" xfId="8" applyNumberFormat="1" applyFont="1" applyFill="1" applyBorder="1" applyProtection="1">
      <protection locked="0"/>
    </xf>
    <xf numFmtId="8" fontId="7" fillId="0" borderId="61" xfId="8" applyNumberFormat="1" applyFont="1" applyFill="1" applyBorder="1" applyProtection="1">
      <protection locked="0"/>
    </xf>
    <xf numFmtId="8" fontId="7" fillId="0" borderId="61" xfId="8" applyNumberFormat="1" applyFont="1" applyBorder="1" applyProtection="1">
      <protection locked="0"/>
    </xf>
    <xf numFmtId="8" fontId="7" fillId="0" borderId="21" xfId="8" applyNumberFormat="1" applyFont="1" applyBorder="1" applyProtection="1">
      <protection locked="0"/>
    </xf>
    <xf numFmtId="8" fontId="7" fillId="0" borderId="5" xfId="8" applyNumberFormat="1" applyFont="1" applyBorder="1" applyProtection="1">
      <protection locked="0"/>
    </xf>
    <xf numFmtId="0" fontId="5" fillId="4" borderId="57" xfId="1" applyFont="1" applyFill="1" applyBorder="1" applyAlignment="1" applyProtection="1">
      <alignment horizontal="right" vertical="center" wrapText="1"/>
      <protection locked="0"/>
    </xf>
    <xf numFmtId="0" fontId="5" fillId="4" borderId="57" xfId="1" applyFont="1" applyFill="1" applyBorder="1" applyAlignment="1" applyProtection="1">
      <alignment horizontal="right" vertical="center"/>
      <protection locked="0"/>
    </xf>
    <xf numFmtId="8" fontId="7" fillId="0" borderId="63" xfId="8" applyNumberFormat="1" applyFont="1" applyFill="1" applyBorder="1" applyAlignment="1" applyProtection="1">
      <alignment vertical="center"/>
      <protection locked="0"/>
    </xf>
    <xf numFmtId="8" fontId="7" fillId="0" borderId="63" xfId="8" applyNumberFormat="1" applyFont="1" applyBorder="1" applyAlignment="1" applyProtection="1">
      <alignment vertical="center"/>
      <protection locked="0"/>
    </xf>
    <xf numFmtId="8" fontId="7" fillId="0" borderId="63" xfId="8" applyNumberFormat="1" applyFont="1" applyFill="1" applyBorder="1" applyProtection="1">
      <protection locked="0"/>
    </xf>
    <xf numFmtId="8" fontId="7" fillId="0" borderId="49" xfId="8" applyNumberFormat="1" applyFont="1" applyFill="1" applyBorder="1" applyAlignment="1" applyProtection="1">
      <alignment vertical="center"/>
      <protection locked="0"/>
    </xf>
    <xf numFmtId="8" fontId="7" fillId="0" borderId="49" xfId="8" applyNumberFormat="1" applyFont="1" applyBorder="1" applyAlignment="1" applyProtection="1">
      <alignment vertical="center"/>
      <protection locked="0"/>
    </xf>
    <xf numFmtId="8" fontId="7" fillId="0" borderId="49" xfId="8" applyNumberFormat="1" applyFont="1" applyFill="1" applyBorder="1" applyProtection="1">
      <protection locked="0"/>
    </xf>
    <xf numFmtId="8" fontId="7" fillId="0" borderId="49" xfId="8" applyNumberFormat="1" applyFont="1" applyBorder="1" applyProtection="1">
      <protection locked="0"/>
    </xf>
    <xf numFmtId="8" fontId="7" fillId="0" borderId="64" xfId="8" applyNumberFormat="1" applyFont="1" applyFill="1" applyBorder="1" applyAlignment="1" applyProtection="1">
      <alignment vertical="center"/>
      <protection locked="0"/>
    </xf>
    <xf numFmtId="8" fontId="7" fillId="0" borderId="64" xfId="8" applyNumberFormat="1" applyFont="1" applyBorder="1" applyAlignment="1" applyProtection="1">
      <alignment vertical="center"/>
      <protection locked="0"/>
    </xf>
    <xf numFmtId="8" fontId="7" fillId="0" borderId="64" xfId="8" applyNumberFormat="1" applyFont="1" applyBorder="1" applyProtection="1">
      <protection locked="0"/>
    </xf>
    <xf numFmtId="8" fontId="7" fillId="0" borderId="57" xfId="8" applyNumberFormat="1" applyFont="1" applyFill="1" applyBorder="1" applyAlignment="1" applyProtection="1">
      <alignment vertical="center"/>
      <protection locked="0"/>
    </xf>
    <xf numFmtId="8" fontId="7" fillId="0" borderId="57" xfId="8" applyNumberFormat="1" applyFont="1" applyBorder="1" applyAlignment="1" applyProtection="1">
      <alignment vertical="center"/>
      <protection locked="0"/>
    </xf>
    <xf numFmtId="8" fontId="7" fillId="0" borderId="57" xfId="8" applyNumberFormat="1" applyFont="1" applyBorder="1" applyProtection="1">
      <protection locked="0"/>
    </xf>
    <xf numFmtId="8" fontId="7" fillId="0" borderId="22" xfId="8" applyNumberFormat="1" applyFont="1" applyFill="1" applyBorder="1" applyAlignment="1" applyProtection="1">
      <alignment vertical="center"/>
      <protection locked="0"/>
    </xf>
    <xf numFmtId="8" fontId="5" fillId="3" borderId="106" xfId="1" applyNumberFormat="1" applyFont="1" applyFill="1" applyBorder="1"/>
    <xf numFmtId="8" fontId="5" fillId="3" borderId="48" xfId="1" applyNumberFormat="1" applyFont="1" applyFill="1" applyBorder="1"/>
    <xf numFmtId="8" fontId="5" fillId="3" borderId="108" xfId="1" applyNumberFormat="1" applyFont="1" applyFill="1" applyBorder="1"/>
    <xf numFmtId="8" fontId="7" fillId="3" borderId="24" xfId="1" applyNumberFormat="1" applyFont="1" applyFill="1" applyBorder="1"/>
    <xf numFmtId="8" fontId="7" fillId="3" borderId="97" xfId="1" applyNumberFormat="1" applyFont="1" applyFill="1" applyBorder="1"/>
    <xf numFmtId="8" fontId="7" fillId="3" borderId="46" xfId="1" applyNumberFormat="1" applyFont="1" applyFill="1" applyBorder="1"/>
    <xf numFmtId="8" fontId="5" fillId="3" borderId="93" xfId="1" applyNumberFormat="1" applyFont="1" applyFill="1" applyBorder="1"/>
    <xf numFmtId="8" fontId="5" fillId="3" borderId="88" xfId="1" applyNumberFormat="1" applyFont="1" applyFill="1" applyBorder="1"/>
    <xf numFmtId="8" fontId="5" fillId="3" borderId="95" xfId="1" applyNumberFormat="1" applyFont="1" applyFill="1" applyBorder="1"/>
    <xf numFmtId="8" fontId="7" fillId="3" borderId="90" xfId="1" applyNumberFormat="1" applyFont="1" applyFill="1" applyBorder="1"/>
    <xf numFmtId="8" fontId="7" fillId="3" borderId="63" xfId="1" applyNumberFormat="1" applyFont="1" applyFill="1" applyBorder="1"/>
    <xf numFmtId="8" fontId="7" fillId="3" borderId="9" xfId="1" applyNumberFormat="1" applyFont="1" applyFill="1" applyBorder="1"/>
    <xf numFmtId="8" fontId="7" fillId="3" borderId="91" xfId="1" applyNumberFormat="1" applyFont="1" applyFill="1" applyBorder="1"/>
    <xf numFmtId="8" fontId="7" fillId="3" borderId="49" xfId="1" applyNumberFormat="1" applyFont="1" applyFill="1" applyBorder="1"/>
    <xf numFmtId="8" fontId="7" fillId="3" borderId="53" xfId="1" applyNumberFormat="1" applyFont="1" applyFill="1" applyBorder="1"/>
    <xf numFmtId="8" fontId="5" fillId="3" borderId="100" xfId="1" applyNumberFormat="1" applyFont="1" applyFill="1" applyBorder="1"/>
    <xf numFmtId="8" fontId="5" fillId="3" borderId="65" xfId="1" applyNumberFormat="1" applyFont="1" applyFill="1" applyBorder="1"/>
    <xf numFmtId="8" fontId="5" fillId="3" borderId="101" xfId="1" applyNumberFormat="1" applyFont="1" applyFill="1" applyBorder="1"/>
    <xf numFmtId="8" fontId="5" fillId="3" borderId="59" xfId="8" applyNumberFormat="1" applyFont="1" applyFill="1" applyBorder="1" applyAlignment="1" applyProtection="1">
      <alignment vertical="center"/>
    </xf>
    <xf numFmtId="8" fontId="5" fillId="3" borderId="65" xfId="8" applyNumberFormat="1" applyFont="1" applyFill="1" applyBorder="1" applyAlignment="1" applyProtection="1">
      <alignment vertical="center"/>
    </xf>
    <xf numFmtId="8" fontId="5" fillId="3" borderId="113" xfId="8" applyNumberFormat="1" applyFont="1" applyFill="1" applyBorder="1" applyAlignment="1" applyProtection="1">
      <alignment vertical="center"/>
    </xf>
    <xf numFmtId="8" fontId="5" fillId="3" borderId="6" xfId="8" applyNumberFormat="1" applyFont="1" applyFill="1" applyBorder="1" applyAlignment="1" applyProtection="1">
      <alignment vertical="center"/>
    </xf>
    <xf numFmtId="8" fontId="5" fillId="3" borderId="57" xfId="8" applyNumberFormat="1" applyFont="1" applyFill="1" applyBorder="1" applyAlignment="1" applyProtection="1">
      <alignment vertical="center"/>
    </xf>
    <xf numFmtId="8" fontId="5" fillId="3" borderId="44" xfId="8" applyNumberFormat="1" applyFont="1" applyFill="1" applyBorder="1" applyAlignment="1" applyProtection="1">
      <alignment vertical="center"/>
    </xf>
    <xf numFmtId="164" fontId="7" fillId="3" borderId="2" xfId="1" applyNumberFormat="1" applyFont="1" applyFill="1" applyBorder="1" applyProtection="1">
      <protection locked="0"/>
    </xf>
    <xf numFmtId="164" fontId="7" fillId="3" borderId="52" xfId="1" applyNumberFormat="1" applyFont="1" applyFill="1" applyBorder="1" applyProtection="1">
      <protection locked="0"/>
    </xf>
    <xf numFmtId="164" fontId="7" fillId="3" borderId="3" xfId="1" applyNumberFormat="1" applyFont="1" applyFill="1" applyBorder="1" applyProtection="1">
      <protection locked="0"/>
    </xf>
    <xf numFmtId="164" fontId="7" fillId="3" borderId="17" xfId="1" applyNumberFormat="1" applyFont="1" applyFill="1" applyBorder="1" applyProtection="1">
      <protection locked="0"/>
    </xf>
    <xf numFmtId="8" fontId="7" fillId="6" borderId="58" xfId="8" applyNumberFormat="1" applyFont="1" applyFill="1" applyBorder="1" applyAlignment="1" applyProtection="1">
      <alignment vertical="center"/>
      <protection locked="0"/>
    </xf>
    <xf numFmtId="8" fontId="7" fillId="6" borderId="49" xfId="8" applyNumberFormat="1" applyFont="1" applyFill="1" applyBorder="1" applyAlignment="1" applyProtection="1">
      <alignment vertical="center"/>
      <protection locked="0"/>
    </xf>
    <xf numFmtId="8" fontId="7" fillId="6" borderId="49" xfId="8" applyNumberFormat="1" applyFont="1" applyFill="1" applyBorder="1" applyProtection="1">
      <protection locked="0"/>
    </xf>
    <xf numFmtId="8" fontId="7" fillId="6" borderId="61" xfId="8" applyNumberFormat="1" applyFont="1" applyFill="1" applyBorder="1" applyProtection="1">
      <protection locked="0"/>
    </xf>
    <xf numFmtId="0" fontId="5" fillId="4" borderId="33" xfId="5" applyFont="1" applyFill="1" applyBorder="1" applyAlignment="1" applyProtection="1">
      <alignment horizontal="centerContinuous" wrapText="1"/>
      <protection locked="0"/>
    </xf>
    <xf numFmtId="0" fontId="5" fillId="4" borderId="29" xfId="5" applyFont="1" applyFill="1" applyBorder="1" applyAlignment="1" applyProtection="1">
      <alignment horizontal="centerContinuous" wrapText="1"/>
      <protection locked="0"/>
    </xf>
    <xf numFmtId="0" fontId="5" fillId="3" borderId="114" xfId="1" applyFont="1" applyFill="1" applyBorder="1" applyAlignment="1">
      <alignment horizontal="right" vertical="center"/>
    </xf>
    <xf numFmtId="0" fontId="5" fillId="3" borderId="57" xfId="1" applyFont="1" applyFill="1" applyBorder="1" applyAlignment="1">
      <alignment horizontal="right" vertical="center"/>
    </xf>
    <xf numFmtId="0" fontId="5" fillId="3" borderId="94" xfId="1" applyFont="1" applyFill="1" applyBorder="1" applyAlignment="1">
      <alignment horizontal="right" vertical="center"/>
    </xf>
    <xf numFmtId="10" fontId="7" fillId="3" borderId="115" xfId="7" applyNumberFormat="1" applyFont="1" applyFill="1" applyBorder="1" applyProtection="1"/>
    <xf numFmtId="10" fontId="7" fillId="3" borderId="63" xfId="7" applyNumberFormat="1" applyFont="1" applyFill="1" applyBorder="1" applyProtection="1"/>
    <xf numFmtId="10" fontId="7" fillId="3" borderId="9" xfId="7" applyNumberFormat="1" applyFont="1" applyFill="1" applyBorder="1" applyProtection="1"/>
    <xf numFmtId="10" fontId="7" fillId="3" borderId="116" xfId="7" applyNumberFormat="1" applyFont="1" applyFill="1" applyBorder="1" applyProtection="1"/>
    <xf numFmtId="10" fontId="7" fillId="3" borderId="49" xfId="7" applyNumberFormat="1" applyFont="1" applyFill="1" applyBorder="1" applyProtection="1"/>
    <xf numFmtId="10" fontId="7" fillId="3" borderId="53" xfId="7" applyNumberFormat="1" applyFont="1" applyFill="1" applyBorder="1" applyProtection="1"/>
    <xf numFmtId="10" fontId="7" fillId="3" borderId="116" xfId="7" applyNumberFormat="1" applyFont="1" applyFill="1" applyBorder="1" applyProtection="1">
      <protection locked="0"/>
    </xf>
    <xf numFmtId="10" fontId="7" fillId="3" borderId="49" xfId="7" applyNumberFormat="1" applyFont="1" applyFill="1" applyBorder="1" applyProtection="1">
      <protection locked="0"/>
    </xf>
    <xf numFmtId="10" fontId="7" fillId="3" borderId="53" xfId="7" applyNumberFormat="1" applyFont="1" applyFill="1" applyBorder="1" applyProtection="1">
      <protection locked="0"/>
    </xf>
    <xf numFmtId="10" fontId="7" fillId="3" borderId="117" xfId="7" applyNumberFormat="1" applyFont="1" applyFill="1" applyBorder="1" applyProtection="1">
      <protection locked="0"/>
    </xf>
    <xf numFmtId="10" fontId="7" fillId="3" borderId="103" xfId="7" applyNumberFormat="1" applyFont="1" applyFill="1" applyBorder="1" applyProtection="1">
      <protection locked="0"/>
    </xf>
    <xf numFmtId="10" fontId="7" fillId="3" borderId="104" xfId="7" applyNumberFormat="1" applyFont="1" applyFill="1" applyBorder="1" applyProtection="1">
      <protection locked="0"/>
    </xf>
    <xf numFmtId="10" fontId="5" fillId="3" borderId="118" xfId="7" applyNumberFormat="1" applyFont="1" applyFill="1" applyBorder="1" applyProtection="1"/>
    <xf numFmtId="10" fontId="5" fillId="3" borderId="65" xfId="7" applyNumberFormat="1" applyFont="1" applyFill="1" applyBorder="1" applyProtection="1"/>
    <xf numFmtId="10" fontId="5" fillId="3" borderId="101" xfId="7" applyNumberFormat="1" applyFont="1" applyFill="1" applyBorder="1" applyProtection="1"/>
    <xf numFmtId="10" fontId="7" fillId="3" borderId="119" xfId="7" applyNumberFormat="1" applyFont="1" applyFill="1" applyBorder="1" applyProtection="1"/>
    <xf numFmtId="10" fontId="7" fillId="3" borderId="64" xfId="7" applyNumberFormat="1" applyFont="1" applyFill="1" applyBorder="1" applyProtection="1"/>
    <xf numFmtId="10" fontId="7" fillId="3" borderId="99" xfId="7" applyNumberFormat="1" applyFont="1" applyFill="1" applyBorder="1" applyProtection="1"/>
    <xf numFmtId="10" fontId="5" fillId="3" borderId="120" xfId="7" applyNumberFormat="1" applyFont="1" applyFill="1" applyBorder="1" applyProtection="1">
      <protection locked="0"/>
    </xf>
    <xf numFmtId="10" fontId="5" fillId="3" borderId="88" xfId="7" applyNumberFormat="1" applyFont="1" applyFill="1" applyBorder="1" applyProtection="1">
      <protection locked="0"/>
    </xf>
    <xf numFmtId="10" fontId="5" fillId="3" borderId="95" xfId="7" applyNumberFormat="1" applyFont="1" applyFill="1" applyBorder="1" applyProtection="1">
      <protection locked="0"/>
    </xf>
    <xf numFmtId="8" fontId="7" fillId="0" borderId="90" xfId="7" applyNumberFormat="1" applyFont="1" applyFill="1" applyBorder="1" applyProtection="1">
      <protection locked="0"/>
    </xf>
    <xf numFmtId="8" fontId="7" fillId="0" borderId="91" xfId="7" applyNumberFormat="1" applyFont="1" applyFill="1" applyBorder="1" applyProtection="1">
      <protection locked="0"/>
    </xf>
    <xf numFmtId="8" fontId="7" fillId="0" borderId="92" xfId="7" applyNumberFormat="1" applyFont="1" applyFill="1" applyBorder="1" applyProtection="1">
      <protection locked="0"/>
    </xf>
    <xf numFmtId="8" fontId="7" fillId="0" borderId="9" xfId="7" applyNumberFormat="1" applyFont="1" applyFill="1" applyBorder="1" applyProtection="1">
      <protection locked="0"/>
    </xf>
    <xf numFmtId="8" fontId="7" fillId="0" borderId="53" xfId="7" applyNumberFormat="1" applyFont="1" applyFill="1" applyBorder="1" applyProtection="1">
      <protection locked="0"/>
    </xf>
    <xf numFmtId="8" fontId="7" fillId="0" borderId="71" xfId="7" applyNumberFormat="1" applyFont="1" applyFill="1" applyBorder="1" applyProtection="1">
      <protection locked="0"/>
    </xf>
    <xf numFmtId="8" fontId="7" fillId="0" borderId="63" xfId="7" applyNumberFormat="1" applyFont="1" applyFill="1" applyBorder="1" applyProtection="1">
      <protection locked="0"/>
    </xf>
    <xf numFmtId="8" fontId="7" fillId="0" borderId="49" xfId="7" applyNumberFormat="1" applyFont="1" applyFill="1" applyBorder="1" applyProtection="1">
      <protection locked="0"/>
    </xf>
    <xf numFmtId="8" fontId="7" fillId="0" borderId="96" xfId="7" applyNumberFormat="1" applyFont="1" applyFill="1" applyBorder="1" applyProtection="1">
      <protection locked="0"/>
    </xf>
    <xf numFmtId="8" fontId="5" fillId="3" borderId="100" xfId="7" applyNumberFormat="1" applyFont="1" applyFill="1" applyBorder="1" applyProtection="1"/>
    <xf numFmtId="8" fontId="5" fillId="3" borderId="65" xfId="7" applyNumberFormat="1" applyFont="1" applyFill="1" applyBorder="1" applyProtection="1"/>
    <xf numFmtId="8" fontId="5" fillId="3" borderId="101" xfId="7" applyNumberFormat="1" applyFont="1" applyFill="1" applyBorder="1" applyProtection="1"/>
    <xf numFmtId="8" fontId="7" fillId="0" borderId="105" xfId="7" applyNumberFormat="1" applyFont="1" applyFill="1" applyBorder="1" applyProtection="1"/>
    <xf numFmtId="8" fontId="7" fillId="0" borderId="74" xfId="7" applyNumberFormat="1" applyFont="1" applyFill="1" applyBorder="1" applyProtection="1"/>
    <xf numFmtId="8" fontId="7" fillId="0" borderId="107" xfId="7" applyNumberFormat="1" applyFont="1" applyFill="1" applyBorder="1" applyProtection="1"/>
    <xf numFmtId="0" fontId="7" fillId="0" borderId="16" xfId="1" applyFont="1" applyBorder="1" applyAlignment="1" applyProtection="1">
      <alignment vertical="center"/>
      <protection locked="0"/>
    </xf>
    <xf numFmtId="0" fontId="7" fillId="0" borderId="18" xfId="7" applyNumberFormat="1" applyFont="1" applyFill="1" applyBorder="1" applyProtection="1">
      <protection locked="0"/>
    </xf>
    <xf numFmtId="0" fontId="7" fillId="0" borderId="60" xfId="7" applyNumberFormat="1" applyFont="1" applyFill="1" applyBorder="1" applyProtection="1">
      <protection locked="0"/>
    </xf>
    <xf numFmtId="0" fontId="7" fillId="0" borderId="34" xfId="1" applyFont="1" applyBorder="1" applyAlignment="1" applyProtection="1">
      <alignment vertical="center"/>
      <protection locked="0"/>
    </xf>
    <xf numFmtId="0" fontId="7" fillId="0" borderId="22" xfId="7" applyNumberFormat="1" applyFont="1" applyFill="1" applyBorder="1" applyProtection="1">
      <protection locked="0"/>
    </xf>
    <xf numFmtId="0" fontId="7" fillId="0" borderId="21" xfId="7" applyNumberFormat="1" applyFont="1" applyFill="1" applyBorder="1" applyProtection="1">
      <protection locked="0"/>
    </xf>
    <xf numFmtId="0" fontId="7" fillId="0" borderId="58" xfId="1" applyFont="1" applyBorder="1" applyAlignment="1" applyProtection="1">
      <alignment vertical="center"/>
      <protection locked="0"/>
    </xf>
    <xf numFmtId="0" fontId="7" fillId="0" borderId="122" xfId="7" applyNumberFormat="1" applyFont="1" applyFill="1" applyBorder="1" applyProtection="1">
      <protection locked="0"/>
    </xf>
    <xf numFmtId="0" fontId="7" fillId="0" borderId="61" xfId="7" applyNumberFormat="1" applyFont="1" applyFill="1" applyBorder="1" applyProtection="1">
      <protection locked="0"/>
    </xf>
    <xf numFmtId="0" fontId="7" fillId="0" borderId="18" xfId="7" applyNumberFormat="1" applyFont="1" applyFill="1" applyBorder="1" applyAlignment="1" applyProtection="1">
      <alignment horizontal="right" vertical="center"/>
      <protection locked="0"/>
    </xf>
    <xf numFmtId="0" fontId="5" fillId="4" borderId="123" xfId="1" applyFont="1" applyFill="1" applyBorder="1" applyAlignment="1" applyProtection="1">
      <alignment horizontal="left" vertical="center" wrapText="1"/>
      <protection locked="0"/>
    </xf>
    <xf numFmtId="0" fontId="7" fillId="0" borderId="124" xfId="1" applyFont="1" applyBorder="1" applyAlignment="1" applyProtection="1">
      <alignment vertical="center"/>
      <protection locked="0"/>
    </xf>
    <xf numFmtId="0" fontId="7" fillId="0" borderId="125" xfId="1" applyFont="1" applyBorder="1" applyAlignment="1" applyProtection="1">
      <alignment vertical="center"/>
      <protection locked="0"/>
    </xf>
    <xf numFmtId="0" fontId="7" fillId="0" borderId="126" xfId="1" applyFont="1" applyBorder="1" applyAlignment="1" applyProtection="1">
      <alignment vertical="center"/>
      <protection locked="0"/>
    </xf>
    <xf numFmtId="0" fontId="5" fillId="4" borderId="75" xfId="1" applyFont="1" applyFill="1" applyBorder="1" applyAlignment="1" applyProtection="1">
      <alignment horizontal="center" vertical="center"/>
      <protection locked="0"/>
    </xf>
    <xf numFmtId="0" fontId="7" fillId="0" borderId="77" xfId="1" applyFont="1" applyBorder="1" applyAlignment="1" applyProtection="1">
      <alignment vertical="center"/>
      <protection locked="0"/>
    </xf>
    <xf numFmtId="0" fontId="7" fillId="0" borderId="78" xfId="1" applyFont="1" applyBorder="1" applyAlignment="1" applyProtection="1">
      <alignment vertical="center"/>
      <protection locked="0"/>
    </xf>
    <xf numFmtId="0" fontId="7" fillId="0" borderId="79" xfId="1" applyFont="1" applyBorder="1" applyAlignment="1" applyProtection="1">
      <alignment vertical="center"/>
      <protection locked="0"/>
    </xf>
    <xf numFmtId="8" fontId="5" fillId="3" borderId="102" xfId="7" applyNumberFormat="1" applyFont="1" applyFill="1" applyBorder="1" applyProtection="1"/>
    <xf numFmtId="8" fontId="5" fillId="3" borderId="103" xfId="7" applyNumberFormat="1" applyFont="1" applyFill="1" applyBorder="1" applyProtection="1"/>
    <xf numFmtId="8" fontId="5" fillId="3" borderId="104" xfId="7" applyNumberFormat="1" applyFont="1" applyFill="1" applyBorder="1" applyProtection="1"/>
    <xf numFmtId="8" fontId="7" fillId="0" borderId="93" xfId="7" applyNumberFormat="1" applyFont="1" applyFill="1" applyBorder="1" applyProtection="1">
      <protection locked="0"/>
    </xf>
    <xf numFmtId="8" fontId="7" fillId="0" borderId="88" xfId="7" applyNumberFormat="1" applyFont="1" applyFill="1" applyBorder="1" applyProtection="1">
      <protection locked="0"/>
    </xf>
    <xf numFmtId="8" fontId="7" fillId="0" borderId="95" xfId="7" applyNumberFormat="1" applyFont="1" applyFill="1" applyBorder="1" applyProtection="1">
      <protection locked="0"/>
    </xf>
    <xf numFmtId="0" fontId="7" fillId="0" borderId="8" xfId="1" applyFont="1" applyBorder="1" applyAlignment="1" applyProtection="1">
      <alignment horizontal="left" vertical="center" wrapText="1" indent="1"/>
      <protection locked="0"/>
    </xf>
    <xf numFmtId="0" fontId="7" fillId="0" borderId="128" xfId="1" applyFont="1" applyBorder="1" applyAlignment="1" applyProtection="1">
      <alignment horizontal="left" vertical="center" wrapText="1" indent="1"/>
      <protection locked="0"/>
    </xf>
    <xf numFmtId="0" fontId="5" fillId="3" borderId="89" xfId="1" applyFont="1" applyFill="1" applyBorder="1" applyAlignment="1">
      <alignment horizontal="right" vertical="center"/>
    </xf>
    <xf numFmtId="40" fontId="7" fillId="0" borderId="90" xfId="10" applyNumberFormat="1" applyFont="1" applyFill="1" applyBorder="1" applyProtection="1">
      <protection locked="0"/>
    </xf>
    <xf numFmtId="40" fontId="7" fillId="0" borderId="91" xfId="10" applyNumberFormat="1" applyFont="1" applyFill="1" applyBorder="1" applyProtection="1">
      <protection locked="0"/>
    </xf>
    <xf numFmtId="40" fontId="7" fillId="0" borderId="102" xfId="10" applyNumberFormat="1" applyFont="1" applyFill="1" applyBorder="1" applyProtection="1">
      <protection locked="0"/>
    </xf>
    <xf numFmtId="40" fontId="7" fillId="0" borderId="129" xfId="10" applyNumberFormat="1" applyFont="1" applyFill="1" applyBorder="1" applyProtection="1">
      <protection locked="0"/>
    </xf>
    <xf numFmtId="40" fontId="7" fillId="0" borderId="24" xfId="10" applyNumberFormat="1" applyFont="1" applyFill="1" applyBorder="1" applyProtection="1">
      <protection locked="0"/>
    </xf>
    <xf numFmtId="40" fontId="7" fillId="0" borderId="9" xfId="10" applyNumberFormat="1" applyFont="1" applyFill="1" applyBorder="1" applyProtection="1">
      <protection locked="0"/>
    </xf>
    <xf numFmtId="40" fontId="7" fillId="0" borderId="53" xfId="10" applyNumberFormat="1" applyFont="1" applyFill="1" applyBorder="1" applyProtection="1">
      <protection locked="0"/>
    </xf>
    <xf numFmtId="40" fontId="7" fillId="0" borderId="104" xfId="10" applyNumberFormat="1" applyFont="1" applyFill="1" applyBorder="1" applyProtection="1">
      <protection locked="0"/>
    </xf>
    <xf numFmtId="40" fontId="7" fillId="0" borderId="130" xfId="10" applyNumberFormat="1" applyFont="1" applyFill="1" applyBorder="1" applyProtection="1">
      <protection locked="0"/>
    </xf>
    <xf numFmtId="40" fontId="7" fillId="0" borderId="46" xfId="10" applyNumberFormat="1" applyFont="1" applyFill="1" applyBorder="1" applyProtection="1">
      <protection locked="0"/>
    </xf>
    <xf numFmtId="40" fontId="7" fillId="0" borderId="63" xfId="10" applyNumberFormat="1" applyFont="1" applyFill="1" applyBorder="1" applyProtection="1">
      <protection locked="0"/>
    </xf>
    <xf numFmtId="40" fontId="7" fillId="0" borderId="49" xfId="10" applyNumberFormat="1" applyFont="1" applyFill="1" applyBorder="1" applyProtection="1">
      <protection locked="0"/>
    </xf>
    <xf numFmtId="40" fontId="7" fillId="0" borderId="103" xfId="10" applyNumberFormat="1" applyFont="1" applyFill="1" applyBorder="1" applyProtection="1">
      <protection locked="0"/>
    </xf>
    <xf numFmtId="40" fontId="7" fillId="0" borderId="131" xfId="10" applyNumberFormat="1" applyFont="1" applyFill="1" applyBorder="1" applyProtection="1">
      <protection locked="0"/>
    </xf>
    <xf numFmtId="40" fontId="7" fillId="0" borderId="97" xfId="10" applyNumberFormat="1" applyFont="1" applyFill="1" applyBorder="1" applyProtection="1">
      <protection locked="0"/>
    </xf>
    <xf numFmtId="164" fontId="5" fillId="3" borderId="5" xfId="12" applyNumberFormat="1" applyFont="1" applyFill="1" applyBorder="1" applyAlignment="1" applyProtection="1">
      <alignment horizontal="center"/>
    </xf>
    <xf numFmtId="3" fontId="5" fillId="3" borderId="57" xfId="12" applyNumberFormat="1" applyFont="1" applyFill="1" applyBorder="1" applyAlignment="1" applyProtection="1">
      <alignment horizontal="center"/>
    </xf>
    <xf numFmtId="164" fontId="5" fillId="3" borderId="57" xfId="12" applyNumberFormat="1" applyFont="1" applyFill="1" applyBorder="1" applyAlignment="1" applyProtection="1">
      <alignment horizontal="center"/>
    </xf>
    <xf numFmtId="168" fontId="5" fillId="3" borderId="57" xfId="12" applyNumberFormat="1" applyFont="1" applyFill="1" applyBorder="1" applyAlignment="1" applyProtection="1">
      <alignment horizontal="center"/>
    </xf>
    <xf numFmtId="3" fontId="7" fillId="0" borderId="63" xfId="12" applyNumberFormat="1" applyFont="1" applyBorder="1" applyAlignment="1" applyProtection="1">
      <alignment horizontal="center"/>
      <protection locked="0"/>
    </xf>
    <xf numFmtId="164" fontId="7" fillId="3" borderId="63" xfId="12" applyNumberFormat="1" applyFont="1" applyFill="1" applyBorder="1" applyAlignment="1" applyProtection="1">
      <alignment horizontal="center"/>
    </xf>
    <xf numFmtId="168" fontId="7" fillId="0" borderId="63" xfId="12" applyNumberFormat="1" applyFont="1" applyBorder="1" applyAlignment="1" applyProtection="1">
      <alignment horizontal="center"/>
      <protection locked="0"/>
    </xf>
    <xf numFmtId="164" fontId="7" fillId="0" borderId="60" xfId="12" applyNumberFormat="1" applyFont="1" applyBorder="1" applyAlignment="1" applyProtection="1">
      <alignment horizontal="center"/>
      <protection locked="0"/>
    </xf>
    <xf numFmtId="3" fontId="7" fillId="0" borderId="64" xfId="12" applyNumberFormat="1" applyFont="1" applyBorder="1" applyAlignment="1" applyProtection="1">
      <alignment horizontal="center"/>
      <protection locked="0"/>
    </xf>
    <xf numFmtId="164" fontId="7" fillId="3" borderId="64" xfId="12" applyNumberFormat="1" applyFont="1" applyFill="1" applyBorder="1" applyAlignment="1" applyProtection="1">
      <alignment horizontal="center"/>
    </xf>
    <xf numFmtId="168" fontId="7" fillId="0" borderId="64" xfId="12" applyNumberFormat="1" applyFont="1" applyBorder="1" applyAlignment="1" applyProtection="1">
      <alignment horizontal="center"/>
      <protection locked="0"/>
    </xf>
    <xf numFmtId="164" fontId="7" fillId="0" borderId="21" xfId="12" applyNumberFormat="1" applyFont="1" applyBorder="1" applyAlignment="1" applyProtection="1">
      <alignment horizontal="center"/>
      <protection locked="0"/>
    </xf>
    <xf numFmtId="3" fontId="7" fillId="0" borderId="49" xfId="12" applyNumberFormat="1" applyFont="1" applyBorder="1" applyAlignment="1" applyProtection="1">
      <alignment horizontal="center"/>
      <protection locked="0"/>
    </xf>
    <xf numFmtId="164" fontId="7" fillId="3" borderId="49" xfId="12" applyNumberFormat="1" applyFont="1" applyFill="1" applyBorder="1" applyAlignment="1" applyProtection="1">
      <alignment horizontal="center"/>
    </xf>
    <xf numFmtId="168" fontId="7" fillId="0" borderId="49" xfId="12" applyNumberFormat="1" applyFont="1" applyBorder="1" applyAlignment="1" applyProtection="1">
      <alignment horizontal="center"/>
      <protection locked="0"/>
    </xf>
    <xf numFmtId="164" fontId="7" fillId="0" borderId="61" xfId="12" applyNumberFormat="1" applyFont="1" applyBorder="1" applyAlignment="1" applyProtection="1">
      <alignment horizontal="center"/>
      <protection locked="0"/>
    </xf>
    <xf numFmtId="0" fontId="5" fillId="4" borderId="60" xfId="11" applyFont="1" applyFill="1" applyBorder="1" applyAlignment="1" applyProtection="1">
      <alignment horizontal="center" vertical="center" wrapText="1"/>
      <protection locked="0"/>
    </xf>
    <xf numFmtId="0" fontId="5" fillId="4" borderId="57" xfId="11" applyFont="1" applyFill="1" applyBorder="1" applyAlignment="1" applyProtection="1">
      <alignment horizontal="center" vertical="center" wrapText="1"/>
      <protection locked="0"/>
    </xf>
    <xf numFmtId="0" fontId="5" fillId="4" borderId="6" xfId="11" applyFont="1" applyFill="1" applyBorder="1" applyAlignment="1" applyProtection="1">
      <alignment horizontal="center"/>
      <protection locked="0"/>
    </xf>
    <xf numFmtId="0" fontId="5" fillId="4" borderId="5" xfId="11" applyFont="1" applyFill="1" applyBorder="1" applyAlignment="1" applyProtection="1">
      <alignment horizontal="center"/>
      <protection locked="0"/>
    </xf>
    <xf numFmtId="0" fontId="5" fillId="4" borderId="57" xfId="11" applyFont="1" applyFill="1" applyBorder="1" applyAlignment="1" applyProtection="1">
      <alignment horizontal="center"/>
      <protection locked="0"/>
    </xf>
    <xf numFmtId="0" fontId="7" fillId="0" borderId="16" xfId="11" applyFont="1" applyBorder="1" applyProtection="1">
      <protection locked="0"/>
    </xf>
    <xf numFmtId="0" fontId="7" fillId="0" borderId="34" xfId="11" applyFont="1" applyBorder="1" applyProtection="1">
      <protection locked="0"/>
    </xf>
    <xf numFmtId="0" fontId="7" fillId="0" borderId="72" xfId="11" applyFont="1" applyBorder="1" applyProtection="1">
      <protection locked="0"/>
    </xf>
    <xf numFmtId="0" fontId="5" fillId="4" borderId="16" xfId="11" applyFont="1" applyFill="1" applyBorder="1" applyAlignment="1" applyProtection="1">
      <alignment horizontal="left" vertical="center" wrapText="1"/>
      <protection locked="0"/>
    </xf>
    <xf numFmtId="9" fontId="7" fillId="0" borderId="16" xfId="11" applyNumberFormat="1" applyFont="1" applyBorder="1" applyProtection="1">
      <protection locked="0"/>
    </xf>
    <xf numFmtId="0" fontId="7" fillId="0" borderId="58" xfId="11" applyFont="1" applyBorder="1" applyProtection="1">
      <protection locked="0"/>
    </xf>
    <xf numFmtId="0" fontId="5" fillId="4" borderId="63" xfId="11" applyFont="1" applyFill="1" applyBorder="1" applyAlignment="1" applyProtection="1">
      <alignment horizontal="center" vertical="center" wrapText="1"/>
      <protection locked="0"/>
    </xf>
    <xf numFmtId="0" fontId="5" fillId="4" borderId="16" xfId="11" applyFont="1" applyFill="1" applyBorder="1" applyAlignment="1" applyProtection="1">
      <alignment horizontal="left" vertical="center"/>
      <protection locked="0"/>
    </xf>
    <xf numFmtId="164" fontId="7" fillId="0" borderId="64" xfId="12" applyNumberFormat="1" applyFont="1" applyBorder="1" applyAlignment="1" applyProtection="1">
      <alignment horizontal="center"/>
      <protection locked="0"/>
    </xf>
    <xf numFmtId="9" fontId="7" fillId="0" borderId="59" xfId="11" applyNumberFormat="1" applyFont="1" applyBorder="1" applyProtection="1">
      <protection locked="0"/>
    </xf>
    <xf numFmtId="3" fontId="7" fillId="0" borderId="65" xfId="12" applyNumberFormat="1" applyFont="1" applyBorder="1" applyAlignment="1" applyProtection="1">
      <alignment horizontal="center"/>
      <protection locked="0"/>
    </xf>
    <xf numFmtId="164" fontId="7" fillId="0" borderId="65" xfId="12" applyNumberFormat="1" applyFont="1" applyBorder="1" applyAlignment="1" applyProtection="1">
      <alignment horizontal="center"/>
      <protection locked="0"/>
    </xf>
    <xf numFmtId="168" fontId="7" fillId="0" borderId="65" xfId="12" applyNumberFormat="1" applyFont="1" applyBorder="1" applyAlignment="1" applyProtection="1">
      <alignment horizontal="center"/>
      <protection locked="0"/>
    </xf>
    <xf numFmtId="164" fontId="7" fillId="0" borderId="62" xfId="12" applyNumberFormat="1" applyFont="1" applyBorder="1" applyAlignment="1" applyProtection="1">
      <alignment horizontal="center"/>
      <protection locked="0"/>
    </xf>
    <xf numFmtId="0" fontId="5" fillId="4" borderId="57" xfId="11" applyFont="1" applyFill="1" applyBorder="1" applyProtection="1">
      <protection locked="0"/>
    </xf>
    <xf numFmtId="0" fontId="7" fillId="0" borderId="57" xfId="11" applyFont="1" applyBorder="1" applyProtection="1">
      <protection locked="0"/>
    </xf>
    <xf numFmtId="0" fontId="7" fillId="0" borderId="16" xfId="11" applyFont="1" applyBorder="1" applyAlignment="1" applyProtection="1">
      <alignment horizontal="center"/>
      <protection locked="0"/>
    </xf>
    <xf numFmtId="0" fontId="7" fillId="0" borderId="63" xfId="11" applyFont="1" applyBorder="1" applyAlignment="1" applyProtection="1">
      <alignment wrapText="1"/>
      <protection locked="0"/>
    </xf>
    <xf numFmtId="164" fontId="7" fillId="0" borderId="60" xfId="3" applyNumberFormat="1" applyFont="1" applyBorder="1" applyAlignment="1" applyProtection="1">
      <alignment horizontal="center"/>
      <protection locked="0"/>
    </xf>
    <xf numFmtId="0" fontId="7" fillId="0" borderId="34" xfId="11" applyFont="1" applyBorder="1" applyAlignment="1" applyProtection="1">
      <alignment horizontal="center"/>
      <protection locked="0"/>
    </xf>
    <xf numFmtId="0" fontId="7" fillId="0" borderId="64" xfId="11" applyFont="1" applyBorder="1" applyAlignment="1" applyProtection="1">
      <alignment wrapText="1"/>
      <protection locked="0"/>
    </xf>
    <xf numFmtId="164" fontId="7" fillId="0" borderId="21" xfId="3" applyNumberFormat="1" applyFont="1" applyBorder="1" applyAlignment="1" applyProtection="1">
      <alignment horizontal="center"/>
      <protection locked="0"/>
    </xf>
    <xf numFmtId="0" fontId="7" fillId="0" borderId="58" xfId="11" applyFont="1" applyBorder="1" applyAlignment="1" applyProtection="1">
      <alignment horizontal="center"/>
      <protection locked="0"/>
    </xf>
    <xf numFmtId="0" fontId="7" fillId="0" borderId="49" xfId="11" applyFont="1" applyBorder="1" applyAlignment="1" applyProtection="1">
      <alignment wrapText="1"/>
      <protection locked="0"/>
    </xf>
    <xf numFmtId="164" fontId="7" fillId="0" borderId="61" xfId="3" applyNumberFormat="1" applyFont="1" applyBorder="1" applyAlignment="1" applyProtection="1">
      <alignment horizontal="center"/>
      <protection locked="0"/>
    </xf>
    <xf numFmtId="0" fontId="5" fillId="3" borderId="6" xfId="11" applyFont="1" applyFill="1" applyBorder="1"/>
    <xf numFmtId="0" fontId="5" fillId="4" borderId="5" xfId="9" applyFont="1" applyFill="1" applyBorder="1" applyAlignment="1">
      <alignment horizontal="center" vertical="center" wrapText="1"/>
    </xf>
    <xf numFmtId="0" fontId="5" fillId="8" borderId="6" xfId="0" applyFont="1" applyFill="1" applyBorder="1" applyAlignment="1" applyProtection="1">
      <alignment horizontal="centerContinuous" vertical="center"/>
      <protection locked="0"/>
    </xf>
    <xf numFmtId="0" fontId="7" fillId="8" borderId="44" xfId="0" applyFont="1" applyFill="1" applyBorder="1" applyAlignment="1" applyProtection="1">
      <alignment horizontal="centerContinuous" vertical="center"/>
      <protection locked="0"/>
    </xf>
    <xf numFmtId="0" fontId="7" fillId="8" borderId="5" xfId="0" applyFont="1" applyFill="1" applyBorder="1" applyAlignment="1" applyProtection="1">
      <alignment horizontal="centerContinuous" vertical="center"/>
      <protection locked="0"/>
    </xf>
    <xf numFmtId="0" fontId="7" fillId="9" borderId="44" xfId="0" applyFont="1" applyFill="1" applyBorder="1" applyAlignment="1" applyProtection="1">
      <alignment horizontal="centerContinuous" vertical="center"/>
      <protection locked="0"/>
    </xf>
    <xf numFmtId="0" fontId="7" fillId="9" borderId="5" xfId="0" applyFont="1" applyFill="1" applyBorder="1" applyAlignment="1" applyProtection="1">
      <alignment horizontal="centerContinuous" vertical="center"/>
      <protection locked="0"/>
    </xf>
    <xf numFmtId="0" fontId="5" fillId="4" borderId="76" xfId="9" applyFont="1" applyFill="1" applyBorder="1" applyAlignment="1" applyProtection="1">
      <alignment horizontal="center" vertical="center" wrapText="1"/>
      <protection locked="0"/>
    </xf>
    <xf numFmtId="0" fontId="5" fillId="4" borderId="57" xfId="9" applyFont="1" applyFill="1" applyBorder="1" applyAlignment="1" applyProtection="1">
      <alignment horizontal="center" vertical="center" wrapText="1"/>
      <protection locked="0"/>
    </xf>
    <xf numFmtId="8" fontId="7" fillId="3" borderId="65" xfId="10" applyNumberFormat="1" applyFont="1" applyFill="1" applyBorder="1" applyAlignment="1" applyProtection="1">
      <alignment horizontal="center"/>
    </xf>
    <xf numFmtId="8" fontId="7" fillId="3" borderId="133" xfId="10" applyNumberFormat="1" applyFont="1" applyFill="1" applyBorder="1" applyAlignment="1" applyProtection="1">
      <alignment horizontal="center"/>
    </xf>
    <xf numFmtId="8" fontId="7" fillId="3" borderId="49" xfId="10" applyNumberFormat="1" applyFont="1" applyFill="1" applyBorder="1" applyAlignment="1" applyProtection="1">
      <alignment horizontal="center"/>
    </xf>
    <xf numFmtId="8" fontId="7" fillId="3" borderId="73" xfId="10" applyNumberFormat="1" applyFont="1" applyFill="1" applyBorder="1" applyAlignment="1" applyProtection="1">
      <alignment horizontal="center"/>
    </xf>
    <xf numFmtId="8" fontId="7" fillId="3" borderId="74" xfId="10" applyNumberFormat="1" applyFont="1" applyFill="1" applyBorder="1" applyAlignment="1" applyProtection="1">
      <alignment horizontal="center"/>
    </xf>
    <xf numFmtId="8" fontId="7" fillId="3" borderId="134" xfId="10" applyNumberFormat="1" applyFont="1" applyFill="1" applyBorder="1" applyAlignment="1" applyProtection="1">
      <alignment horizontal="center"/>
    </xf>
    <xf numFmtId="8" fontId="7" fillId="3" borderId="6" xfId="10" applyNumberFormat="1" applyFont="1" applyFill="1" applyBorder="1" applyAlignment="1" applyProtection="1">
      <alignment horizontal="center"/>
    </xf>
    <xf numFmtId="8" fontId="7" fillId="3" borderId="57" xfId="10" applyNumberFormat="1" applyFont="1" applyFill="1" applyBorder="1" applyAlignment="1" applyProtection="1">
      <alignment horizontal="center"/>
    </xf>
    <xf numFmtId="8" fontId="7" fillId="3" borderId="5" xfId="10" applyNumberFormat="1" applyFont="1" applyFill="1" applyBorder="1" applyAlignment="1" applyProtection="1">
      <alignment horizontal="center"/>
    </xf>
    <xf numFmtId="0" fontId="5" fillId="4" borderId="44" xfId="9" applyFont="1" applyFill="1" applyBorder="1" applyAlignment="1" applyProtection="1">
      <alignment horizontal="center" vertical="center" wrapText="1"/>
      <protection locked="0"/>
    </xf>
    <xf numFmtId="169" fontId="7" fillId="3" borderId="2" xfId="9" applyNumberFormat="1" applyFont="1" applyFill="1" applyBorder="1" applyAlignment="1">
      <alignment horizontal="center"/>
    </xf>
    <xf numFmtId="38" fontId="7" fillId="0" borderId="2" xfId="9" applyNumberFormat="1" applyFont="1" applyBorder="1" applyAlignment="1" applyProtection="1">
      <alignment horizontal="center"/>
      <protection locked="0"/>
    </xf>
    <xf numFmtId="164" fontId="7" fillId="3" borderId="2" xfId="3" applyNumberFormat="1" applyFont="1" applyFill="1" applyBorder="1" applyAlignment="1" applyProtection="1">
      <alignment horizontal="center"/>
    </xf>
    <xf numFmtId="169" fontId="7" fillId="3" borderId="17" xfId="9" applyNumberFormat="1" applyFont="1" applyFill="1" applyBorder="1" applyAlignment="1">
      <alignment horizontal="center"/>
    </xf>
    <xf numFmtId="38" fontId="7" fillId="0" borderId="17" xfId="9" applyNumberFormat="1" applyFont="1" applyBorder="1" applyAlignment="1" applyProtection="1">
      <alignment horizontal="center"/>
      <protection locked="0"/>
    </xf>
    <xf numFmtId="164" fontId="7" fillId="3" borderId="17" xfId="3" applyNumberFormat="1" applyFont="1" applyFill="1" applyBorder="1" applyAlignment="1" applyProtection="1">
      <alignment horizontal="center"/>
    </xf>
    <xf numFmtId="169" fontId="7" fillId="3" borderId="52" xfId="9" applyNumberFormat="1" applyFont="1" applyFill="1" applyBorder="1" applyAlignment="1">
      <alignment horizontal="center"/>
    </xf>
    <xf numFmtId="38" fontId="7" fillId="0" borderId="52" xfId="9" applyNumberFormat="1" applyFont="1" applyBorder="1" applyAlignment="1" applyProtection="1">
      <alignment horizontal="center"/>
      <protection locked="0"/>
    </xf>
    <xf numFmtId="164" fontId="7" fillId="3" borderId="52" xfId="3" applyNumberFormat="1" applyFont="1" applyFill="1" applyBorder="1" applyAlignment="1" applyProtection="1">
      <alignment horizontal="center"/>
    </xf>
    <xf numFmtId="0" fontId="5" fillId="4" borderId="6" xfId="9" applyFont="1" applyFill="1" applyBorder="1" applyAlignment="1" applyProtection="1">
      <alignment horizontal="center" vertical="center" wrapText="1"/>
      <protection locked="0"/>
    </xf>
    <xf numFmtId="6" fontId="7" fillId="0" borderId="16" xfId="10" applyNumberFormat="1" applyFont="1" applyBorder="1" applyAlignment="1" applyProtection="1">
      <alignment horizontal="center"/>
      <protection locked="0"/>
    </xf>
    <xf numFmtId="6" fontId="7" fillId="0" borderId="58" xfId="10" applyNumberFormat="1" applyFont="1" applyBorder="1" applyAlignment="1" applyProtection="1">
      <alignment horizontal="center"/>
      <protection locked="0"/>
    </xf>
    <xf numFmtId="6" fontId="7" fillId="0" borderId="34" xfId="10" applyNumberFormat="1" applyFont="1" applyBorder="1" applyAlignment="1" applyProtection="1">
      <alignment horizontal="center"/>
      <protection locked="0"/>
    </xf>
    <xf numFmtId="6" fontId="7" fillId="0" borderId="63" xfId="10" applyNumberFormat="1" applyFont="1" applyBorder="1" applyAlignment="1" applyProtection="1">
      <alignment horizontal="center"/>
      <protection locked="0"/>
    </xf>
    <xf numFmtId="6" fontId="7" fillId="3" borderId="63" xfId="10" applyNumberFormat="1" applyFont="1" applyFill="1" applyBorder="1" applyAlignment="1" applyProtection="1">
      <alignment horizontal="center"/>
    </xf>
    <xf numFmtId="6" fontId="7" fillId="0" borderId="49" xfId="10" applyNumberFormat="1" applyFont="1" applyBorder="1" applyAlignment="1" applyProtection="1">
      <alignment horizontal="center"/>
      <protection locked="0"/>
    </xf>
    <xf numFmtId="6" fontId="7" fillId="3" borderId="49" xfId="10" applyNumberFormat="1" applyFont="1" applyFill="1" applyBorder="1" applyAlignment="1" applyProtection="1">
      <alignment horizontal="center"/>
    </xf>
    <xf numFmtId="6" fontId="7" fillId="0" borderId="64" xfId="10" applyNumberFormat="1" applyFont="1" applyBorder="1" applyAlignment="1" applyProtection="1">
      <alignment horizontal="center"/>
      <protection locked="0"/>
    </xf>
    <xf numFmtId="6" fontId="7" fillId="3" borderId="64" xfId="10" applyNumberFormat="1" applyFont="1" applyFill="1" applyBorder="1" applyAlignment="1" applyProtection="1">
      <alignment horizontal="center"/>
    </xf>
    <xf numFmtId="0" fontId="7" fillId="0" borderId="103" xfId="0" applyFont="1" applyBorder="1" applyProtection="1">
      <protection locked="0"/>
    </xf>
    <xf numFmtId="38" fontId="7" fillId="3" borderId="1" xfId="10" applyNumberFormat="1" applyFont="1" applyFill="1" applyBorder="1" applyAlignment="1" applyProtection="1">
      <alignment horizontal="center"/>
    </xf>
    <xf numFmtId="6" fontId="7" fillId="3" borderId="6" xfId="10" applyNumberFormat="1" applyFont="1" applyFill="1" applyBorder="1" applyAlignment="1" applyProtection="1">
      <alignment horizontal="center"/>
    </xf>
    <xf numFmtId="6" fontId="7" fillId="3" borderId="57" xfId="10" applyNumberFormat="1" applyFont="1" applyFill="1" applyBorder="1" applyAlignment="1" applyProtection="1">
      <alignment horizontal="center"/>
    </xf>
    <xf numFmtId="6" fontId="7" fillId="3" borderId="5" xfId="10" applyNumberFormat="1" applyFont="1" applyFill="1" applyBorder="1" applyAlignment="1" applyProtection="1">
      <alignment horizontal="center"/>
    </xf>
    <xf numFmtId="8" fontId="7" fillId="0" borderId="0" xfId="0" applyNumberFormat="1" applyFont="1" applyProtection="1">
      <protection locked="0"/>
    </xf>
    <xf numFmtId="6" fontId="7" fillId="0" borderId="60" xfId="10" applyNumberFormat="1" applyFont="1" applyFill="1" applyBorder="1" applyAlignment="1" applyProtection="1">
      <alignment horizontal="center"/>
      <protection locked="0"/>
    </xf>
    <xf numFmtId="6" fontId="7" fillId="0" borderId="61" xfId="10" applyNumberFormat="1" applyFont="1" applyFill="1" applyBorder="1" applyAlignment="1" applyProtection="1">
      <alignment horizontal="center"/>
      <protection locked="0"/>
    </xf>
    <xf numFmtId="6" fontId="7" fillId="0" borderId="21" xfId="10" applyNumberFormat="1" applyFont="1" applyFill="1" applyBorder="1" applyAlignment="1" applyProtection="1">
      <alignment horizontal="center"/>
      <protection locked="0"/>
    </xf>
    <xf numFmtId="6" fontId="7" fillId="3" borderId="74" xfId="10" applyNumberFormat="1" applyFont="1" applyFill="1" applyBorder="1" applyAlignment="1" applyProtection="1">
      <alignment horizontal="center"/>
    </xf>
    <xf numFmtId="8" fontId="7" fillId="3" borderId="135" xfId="10" applyNumberFormat="1" applyFont="1" applyFill="1" applyBorder="1" applyAlignment="1" applyProtection="1">
      <alignment horizontal="center"/>
    </xf>
    <xf numFmtId="8" fontId="7" fillId="3" borderId="132" xfId="10" applyNumberFormat="1" applyFont="1" applyFill="1" applyBorder="1" applyAlignment="1" applyProtection="1">
      <alignment horizontal="center"/>
    </xf>
    <xf numFmtId="8" fontId="7" fillId="3" borderId="72" xfId="10" applyNumberFormat="1" applyFont="1" applyFill="1" applyBorder="1" applyAlignment="1" applyProtection="1">
      <alignment horizontal="center"/>
    </xf>
    <xf numFmtId="8" fontId="7" fillId="3" borderId="78" xfId="10" applyNumberFormat="1" applyFont="1" applyFill="1" applyBorder="1" applyAlignment="1" applyProtection="1">
      <alignment horizontal="center"/>
    </xf>
    <xf numFmtId="8" fontId="7" fillId="3" borderId="136" xfId="10" applyNumberFormat="1" applyFont="1" applyFill="1" applyBorder="1" applyAlignment="1" applyProtection="1">
      <alignment horizontal="center"/>
    </xf>
    <xf numFmtId="8" fontId="7" fillId="3" borderId="137" xfId="10" applyNumberFormat="1" applyFont="1" applyFill="1" applyBorder="1" applyAlignment="1" applyProtection="1">
      <alignment horizontal="center"/>
    </xf>
    <xf numFmtId="0" fontId="8" fillId="0" borderId="0" xfId="1" applyFont="1" applyAlignment="1" applyProtection="1">
      <alignment horizontal="center" vertical="center"/>
      <protection locked="0"/>
    </xf>
    <xf numFmtId="0" fontId="5" fillId="4" borderId="0" xfId="0" applyFont="1" applyFill="1" applyAlignment="1" applyProtection="1">
      <alignment horizontal="center"/>
      <protection locked="0"/>
    </xf>
    <xf numFmtId="8" fontId="16" fillId="3" borderId="1" xfId="0" applyNumberFormat="1" applyFont="1" applyFill="1" applyBorder="1" applyAlignment="1" applyProtection="1">
      <alignment horizontal="center" vertical="center" wrapText="1"/>
      <protection locked="0"/>
    </xf>
    <xf numFmtId="170" fontId="13" fillId="0" borderId="139" xfId="1" applyNumberFormat="1" applyFont="1" applyBorder="1" applyAlignment="1" applyProtection="1">
      <alignment horizontal="center" vertical="center" wrapText="1"/>
      <protection locked="0"/>
    </xf>
    <xf numFmtId="170" fontId="13" fillId="0" borderId="140" xfId="1" applyNumberFormat="1" applyFont="1" applyBorder="1" applyAlignment="1" applyProtection="1">
      <alignment horizontal="center" vertical="center" wrapText="1"/>
      <protection locked="0"/>
    </xf>
    <xf numFmtId="171" fontId="7" fillId="0" borderId="0" xfId="1" applyNumberFormat="1" applyFont="1" applyProtection="1">
      <protection locked="0"/>
    </xf>
    <xf numFmtId="0" fontId="5" fillId="4" borderId="11" xfId="1" applyFont="1" applyFill="1" applyBorder="1" applyAlignment="1" applyProtection="1">
      <alignment horizontal="left" vertical="center"/>
      <protection locked="0"/>
    </xf>
    <xf numFmtId="0" fontId="5" fillId="4" borderId="141" xfId="1" applyFont="1" applyFill="1" applyBorder="1" applyAlignment="1" applyProtection="1">
      <alignment horizontal="center" vertical="center" wrapText="1"/>
      <protection locked="0"/>
    </xf>
    <xf numFmtId="0" fontId="5" fillId="4" borderId="142" xfId="1" applyFont="1" applyFill="1" applyBorder="1" applyAlignment="1" applyProtection="1">
      <alignment horizontal="center" vertical="center" wrapText="1"/>
      <protection locked="0"/>
    </xf>
    <xf numFmtId="0" fontId="5" fillId="4" borderId="11" xfId="1" applyFont="1" applyFill="1" applyBorder="1" applyAlignment="1" applyProtection="1">
      <alignment horizontal="center" vertical="center" wrapText="1"/>
      <protection locked="0"/>
    </xf>
    <xf numFmtId="0" fontId="5" fillId="4" borderId="15" xfId="1" applyFont="1" applyFill="1" applyBorder="1" applyAlignment="1" applyProtection="1">
      <alignment horizontal="center" vertical="center" wrapText="1"/>
      <protection locked="0"/>
    </xf>
    <xf numFmtId="8" fontId="14" fillId="7" borderId="16" xfId="0" applyNumberFormat="1" applyFont="1" applyFill="1" applyBorder="1" applyAlignment="1" applyProtection="1">
      <alignment horizontal="center" vertical="center" wrapText="1"/>
      <protection locked="0"/>
    </xf>
    <xf numFmtId="164" fontId="14" fillId="3" borderId="50" xfId="3" applyNumberFormat="1" applyFont="1" applyFill="1" applyBorder="1" applyAlignment="1">
      <alignment horizontal="center" vertical="center" wrapText="1"/>
    </xf>
    <xf numFmtId="8" fontId="14" fillId="7" borderId="58" xfId="0" applyNumberFormat="1" applyFont="1" applyFill="1" applyBorder="1" applyAlignment="1" applyProtection="1">
      <alignment horizontal="center" vertical="center" wrapText="1"/>
      <protection locked="0"/>
    </xf>
    <xf numFmtId="164" fontId="14" fillId="3" borderId="143" xfId="3" applyNumberFormat="1" applyFont="1" applyFill="1" applyBorder="1" applyAlignment="1">
      <alignment horizontal="center" vertical="center" wrapText="1"/>
    </xf>
    <xf numFmtId="0" fontId="7" fillId="0" borderId="10" xfId="1" applyFont="1" applyBorder="1" applyAlignment="1" applyProtection="1">
      <alignment vertical="center"/>
      <protection locked="0"/>
    </xf>
    <xf numFmtId="8" fontId="14" fillId="7" borderId="54" xfId="0" applyNumberFormat="1" applyFont="1" applyFill="1" applyBorder="1" applyAlignment="1" applyProtection="1">
      <alignment horizontal="center" vertical="center" wrapText="1"/>
      <protection locked="0"/>
    </xf>
    <xf numFmtId="8" fontId="14" fillId="7" borderId="111" xfId="0" applyNumberFormat="1" applyFont="1" applyFill="1" applyBorder="1" applyAlignment="1" applyProtection="1">
      <alignment horizontal="center" vertical="center" wrapText="1"/>
      <protection locked="0"/>
    </xf>
    <xf numFmtId="164" fontId="14" fillId="3" borderId="145" xfId="3" applyNumberFormat="1" applyFont="1" applyFill="1" applyBorder="1" applyAlignment="1">
      <alignment horizontal="center" vertical="center" wrapText="1"/>
    </xf>
    <xf numFmtId="8" fontId="16" fillId="3" borderId="6" xfId="0" applyNumberFormat="1" applyFont="1" applyFill="1" applyBorder="1" applyAlignment="1" applyProtection="1">
      <alignment horizontal="center" vertical="center" wrapText="1"/>
      <protection locked="0"/>
    </xf>
    <xf numFmtId="164" fontId="16" fillId="3" borderId="146" xfId="3" applyNumberFormat="1" applyFont="1" applyFill="1" applyBorder="1" applyAlignment="1">
      <alignment horizontal="center" vertical="center" wrapText="1"/>
    </xf>
    <xf numFmtId="38" fontId="14" fillId="7" borderId="147" xfId="0" applyNumberFormat="1" applyFont="1" applyFill="1" applyBorder="1" applyAlignment="1" applyProtection="1">
      <alignment horizontal="center" vertical="center" wrapText="1"/>
      <protection locked="0"/>
    </xf>
    <xf numFmtId="38" fontId="14" fillId="0" borderId="148" xfId="0" applyNumberFormat="1" applyFont="1" applyBorder="1" applyAlignment="1" applyProtection="1">
      <alignment horizontal="center" vertical="center" wrapText="1"/>
      <protection locked="0"/>
    </xf>
    <xf numFmtId="164" fontId="14" fillId="3" borderId="149" xfId="3" applyNumberFormat="1" applyFont="1" applyFill="1" applyBorder="1" applyAlignment="1">
      <alignment horizontal="center" vertical="center" wrapText="1"/>
    </xf>
    <xf numFmtId="0" fontId="7" fillId="0" borderId="51" xfId="1" applyFont="1" applyBorder="1" applyAlignment="1" applyProtection="1">
      <alignment vertical="center"/>
      <protection locked="0"/>
    </xf>
    <xf numFmtId="8" fontId="14" fillId="7" borderId="55" xfId="0" applyNumberFormat="1" applyFont="1" applyFill="1" applyBorder="1" applyAlignment="1" applyProtection="1">
      <alignment horizontal="center" vertical="center" wrapText="1"/>
      <protection locked="0"/>
    </xf>
    <xf numFmtId="8" fontId="14" fillId="0" borderId="151" xfId="0" applyNumberFormat="1" applyFont="1" applyBorder="1" applyAlignment="1" applyProtection="1">
      <alignment horizontal="center" vertical="center" wrapText="1"/>
      <protection locked="0"/>
    </xf>
    <xf numFmtId="164" fontId="14" fillId="3" borderId="51" xfId="3" applyNumberFormat="1" applyFont="1" applyFill="1" applyBorder="1" applyAlignment="1">
      <alignment horizontal="center" vertical="center" wrapText="1"/>
    </xf>
    <xf numFmtId="0" fontId="5" fillId="0" borderId="49" xfId="2" applyFont="1" applyBorder="1" applyAlignment="1">
      <alignment vertical="center"/>
    </xf>
    <xf numFmtId="0" fontId="7" fillId="3" borderId="4" xfId="1" applyFont="1" applyFill="1" applyBorder="1" applyAlignment="1">
      <alignment horizontal="left"/>
    </xf>
    <xf numFmtId="0" fontId="5" fillId="0" borderId="50" xfId="1" applyFont="1" applyBorder="1" applyAlignment="1" applyProtection="1">
      <alignment vertical="center"/>
      <protection locked="0"/>
    </xf>
    <xf numFmtId="0" fontId="5" fillId="0" borderId="51" xfId="1" applyFont="1" applyBorder="1" applyAlignment="1" applyProtection="1">
      <alignment vertical="center"/>
      <protection locked="0"/>
    </xf>
    <xf numFmtId="164" fontId="7" fillId="3" borderId="2" xfId="2" applyNumberFormat="1" applyFont="1" applyFill="1" applyBorder="1" applyAlignment="1">
      <alignment horizontal="center" vertical="center"/>
    </xf>
    <xf numFmtId="164" fontId="7" fillId="3" borderId="9" xfId="2" applyNumberFormat="1" applyFont="1" applyFill="1" applyBorder="1" applyAlignment="1">
      <alignment horizontal="center" vertical="center"/>
    </xf>
    <xf numFmtId="164" fontId="7" fillId="3" borderId="52" xfId="2" applyNumberFormat="1" applyFont="1" applyFill="1" applyBorder="1" applyAlignment="1">
      <alignment horizontal="center" vertical="center"/>
    </xf>
    <xf numFmtId="164" fontId="7" fillId="3" borderId="53" xfId="2" applyNumberFormat="1" applyFont="1" applyFill="1" applyBorder="1" applyAlignment="1">
      <alignment horizontal="center" vertical="center"/>
    </xf>
    <xf numFmtId="164" fontId="7" fillId="3" borderId="70" xfId="2" applyNumberFormat="1" applyFont="1" applyFill="1" applyBorder="1" applyAlignment="1">
      <alignment horizontal="center" vertical="center"/>
    </xf>
    <xf numFmtId="164" fontId="7" fillId="3" borderId="71" xfId="2" applyNumberFormat="1" applyFont="1" applyFill="1" applyBorder="1" applyAlignment="1">
      <alignment horizontal="center" vertical="center"/>
    </xf>
    <xf numFmtId="164" fontId="5" fillId="3" borderId="56" xfId="2" applyNumberFormat="1" applyFont="1" applyFill="1" applyBorder="1" applyAlignment="1">
      <alignment horizontal="center" vertical="center"/>
    </xf>
    <xf numFmtId="164" fontId="7" fillId="3" borderId="54" xfId="2" applyNumberFormat="1" applyFont="1" applyFill="1" applyBorder="1" applyAlignment="1">
      <alignment horizontal="center" vertical="center"/>
    </xf>
    <xf numFmtId="164" fontId="5" fillId="3" borderId="55" xfId="2" applyNumberFormat="1" applyFont="1" applyFill="1" applyBorder="1" applyAlignment="1">
      <alignment horizontal="center" vertical="center"/>
    </xf>
    <xf numFmtId="164" fontId="5" fillId="3" borderId="46" xfId="2" applyNumberFormat="1" applyFont="1" applyFill="1" applyBorder="1" applyAlignment="1">
      <alignment horizontal="center" vertical="center"/>
    </xf>
    <xf numFmtId="0" fontId="5" fillId="0" borderId="138" xfId="1" applyFont="1" applyBorder="1" applyAlignment="1" applyProtection="1">
      <alignment horizontal="left" vertical="center"/>
      <protection locked="0"/>
    </xf>
    <xf numFmtId="0" fontId="5" fillId="0" borderId="146" xfId="1" applyFont="1" applyBorder="1" applyAlignment="1" applyProtection="1">
      <alignment vertical="center"/>
      <protection locked="0"/>
    </xf>
    <xf numFmtId="164" fontId="7" fillId="3" borderId="68" xfId="3" applyNumberFormat="1" applyFont="1" applyFill="1" applyBorder="1" applyAlignment="1" applyProtection="1">
      <alignment horizontal="center" vertical="center" wrapText="1"/>
    </xf>
    <xf numFmtId="164" fontId="7" fillId="3" borderId="144" xfId="3" applyNumberFormat="1" applyFont="1" applyFill="1" applyBorder="1" applyAlignment="1" applyProtection="1">
      <alignment horizontal="center" vertical="center" wrapText="1"/>
    </xf>
    <xf numFmtId="164" fontId="7" fillId="3" borderId="66" xfId="3" applyNumberFormat="1" applyFont="1" applyFill="1" applyBorder="1" applyAlignment="1" applyProtection="1">
      <alignment horizontal="center" vertical="center" wrapText="1"/>
    </xf>
    <xf numFmtId="164" fontId="5" fillId="3" borderId="8" xfId="3" applyNumberFormat="1" applyFont="1" applyFill="1" applyBorder="1" applyAlignment="1" applyProtection="1">
      <alignment horizontal="center" vertical="center" wrapText="1"/>
    </xf>
    <xf numFmtId="164" fontId="7" fillId="3" borderId="150" xfId="3" applyNumberFormat="1" applyFont="1" applyFill="1" applyBorder="1" applyAlignment="1" applyProtection="1">
      <alignment horizontal="center" vertical="center" wrapText="1"/>
    </xf>
    <xf numFmtId="164" fontId="7" fillId="3" borderId="67" xfId="3" applyNumberFormat="1" applyFont="1" applyFill="1" applyBorder="1" applyAlignment="1" applyProtection="1">
      <alignment horizontal="center" vertical="center" wrapText="1"/>
    </xf>
    <xf numFmtId="0" fontId="7" fillId="3" borderId="0" xfId="0" applyFont="1" applyFill="1"/>
    <xf numFmtId="0" fontId="5" fillId="0" borderId="6" xfId="0" applyFont="1" applyBorder="1" applyAlignment="1" applyProtection="1">
      <alignment wrapText="1"/>
      <protection locked="0"/>
    </xf>
    <xf numFmtId="38" fontId="5" fillId="0" borderId="57" xfId="0" applyNumberFormat="1" applyFont="1" applyBorder="1" applyAlignment="1" applyProtection="1">
      <alignment horizontal="right" wrapText="1"/>
      <protection locked="0"/>
    </xf>
    <xf numFmtId="6" fontId="5" fillId="0" borderId="57" xfId="0" applyNumberFormat="1" applyFont="1" applyBorder="1" applyAlignment="1" applyProtection="1">
      <alignment horizontal="right" wrapText="1"/>
      <protection locked="0"/>
    </xf>
    <xf numFmtId="10" fontId="5" fillId="0" borderId="57" xfId="0" applyNumberFormat="1" applyFont="1" applyBorder="1" applyAlignment="1" applyProtection="1">
      <alignment horizontal="right" wrapText="1"/>
      <protection locked="0"/>
    </xf>
    <xf numFmtId="10" fontId="5" fillId="0" borderId="5" xfId="0" applyNumberFormat="1" applyFont="1" applyBorder="1" applyAlignment="1" applyProtection="1">
      <alignment horizontal="right" wrapText="1"/>
      <protection locked="0"/>
    </xf>
    <xf numFmtId="38" fontId="5" fillId="0" borderId="57" xfId="0" applyNumberFormat="1" applyFont="1" applyBorder="1" applyAlignment="1" applyProtection="1">
      <alignment wrapText="1"/>
      <protection locked="0"/>
    </xf>
    <xf numFmtId="8" fontId="5" fillId="0" borderId="57" xfId="0" applyNumberFormat="1" applyFont="1" applyBorder="1" applyAlignment="1" applyProtection="1">
      <alignment wrapText="1"/>
      <protection locked="0"/>
    </xf>
    <xf numFmtId="8" fontId="5" fillId="0" borderId="75" xfId="0" applyNumberFormat="1" applyFont="1" applyBorder="1" applyAlignment="1" applyProtection="1">
      <alignment wrapText="1"/>
      <protection locked="0"/>
    </xf>
    <xf numFmtId="164" fontId="5" fillId="0" borderId="76" xfId="3" applyNumberFormat="1" applyFont="1" applyBorder="1" applyAlignment="1" applyProtection="1">
      <alignment wrapText="1"/>
      <protection locked="0"/>
    </xf>
    <xf numFmtId="164" fontId="5" fillId="0" borderId="57" xfId="3" applyNumberFormat="1" applyFont="1" applyBorder="1" applyAlignment="1" applyProtection="1">
      <alignment wrapText="1"/>
      <protection locked="0"/>
    </xf>
    <xf numFmtId="164" fontId="5" fillId="0" borderId="5" xfId="3" applyNumberFormat="1" applyFont="1" applyBorder="1" applyAlignment="1" applyProtection="1">
      <alignment wrapText="1"/>
      <protection locked="0"/>
    </xf>
    <xf numFmtId="0" fontId="5" fillId="0" borderId="82" xfId="0" applyFont="1" applyBorder="1" applyAlignment="1" applyProtection="1">
      <alignment horizontal="left" vertical="top"/>
      <protection locked="0"/>
    </xf>
    <xf numFmtId="0" fontId="5" fillId="0" borderId="46" xfId="0" applyFont="1" applyBorder="1" applyAlignment="1" applyProtection="1">
      <alignment horizontal="left" vertical="top"/>
      <protection locked="0"/>
    </xf>
    <xf numFmtId="9" fontId="5" fillId="3" borderId="59" xfId="3" applyFont="1" applyFill="1" applyBorder="1" applyAlignment="1" applyProtection="1">
      <alignment horizontal="center" vertical="center"/>
    </xf>
    <xf numFmtId="9" fontId="5" fillId="3" borderId="65" xfId="3" applyFont="1" applyFill="1" applyBorder="1" applyAlignment="1" applyProtection="1">
      <alignment horizontal="center" vertical="center"/>
    </xf>
    <xf numFmtId="9" fontId="5" fillId="3" borderId="62" xfId="3" applyFont="1" applyFill="1" applyBorder="1" applyAlignment="1" applyProtection="1">
      <alignment horizontal="center" vertical="center"/>
    </xf>
    <xf numFmtId="9" fontId="5" fillId="3" borderId="34" xfId="3" applyFont="1" applyFill="1" applyBorder="1" applyAlignment="1" applyProtection="1">
      <alignment horizontal="center" vertical="center"/>
    </xf>
    <xf numFmtId="9" fontId="5" fillId="3" borderId="64" xfId="3" applyFont="1" applyFill="1" applyBorder="1" applyAlignment="1" applyProtection="1">
      <alignment horizontal="center" vertical="center"/>
    </xf>
    <xf numFmtId="9" fontId="5" fillId="3" borderId="21" xfId="3" applyFont="1" applyFill="1" applyBorder="1" applyAlignment="1" applyProtection="1">
      <alignment horizontal="center" vertical="center"/>
    </xf>
    <xf numFmtId="0" fontId="5" fillId="0" borderId="2" xfId="1" applyFont="1" applyBorder="1" applyAlignment="1" applyProtection="1">
      <alignment horizontal="left" vertical="center" indent="1"/>
      <protection locked="0"/>
    </xf>
    <xf numFmtId="0" fontId="5" fillId="0" borderId="17" xfId="1" applyFont="1" applyBorder="1" applyAlignment="1" applyProtection="1">
      <alignment horizontal="left" vertical="center" wrapText="1" indent="1"/>
      <protection locked="0"/>
    </xf>
    <xf numFmtId="38" fontId="7" fillId="3" borderId="6" xfId="10" applyNumberFormat="1" applyFont="1" applyFill="1" applyBorder="1" applyAlignment="1" applyProtection="1">
      <alignment horizontal="center" vertical="center"/>
      <protection locked="0"/>
    </xf>
    <xf numFmtId="38" fontId="7" fillId="3" borderId="57" xfId="10" applyNumberFormat="1" applyFont="1" applyFill="1" applyBorder="1" applyAlignment="1" applyProtection="1">
      <alignment horizontal="center" vertical="center"/>
      <protection locked="0"/>
    </xf>
    <xf numFmtId="38" fontId="7" fillId="3" borderId="44" xfId="10" applyNumberFormat="1" applyFont="1" applyFill="1" applyBorder="1" applyAlignment="1" applyProtection="1">
      <alignment horizontal="center" vertical="center"/>
      <protection locked="0"/>
    </xf>
    <xf numFmtId="0" fontId="7" fillId="0" borderId="17" xfId="1" applyFont="1" applyBorder="1" applyAlignment="1" applyProtection="1">
      <alignment horizontal="left" vertical="center" indent="1"/>
      <protection locked="0"/>
    </xf>
    <xf numFmtId="0" fontId="7" fillId="0" borderId="1" xfId="1" applyFont="1" applyBorder="1" applyAlignment="1" applyProtection="1">
      <alignment horizontal="left" vertical="center" indent="1"/>
      <protection locked="0"/>
    </xf>
    <xf numFmtId="0" fontId="5" fillId="4" borderId="27" xfId="5" applyFont="1" applyFill="1" applyBorder="1" applyAlignment="1" applyProtection="1">
      <alignment horizontal="centerContinuous"/>
      <protection locked="0"/>
    </xf>
    <xf numFmtId="0" fontId="7" fillId="0" borderId="1" xfId="1" applyFont="1" applyBorder="1" applyAlignment="1" applyProtection="1">
      <alignment horizontal="left" vertical="center" wrapText="1" indent="1"/>
      <protection locked="0"/>
    </xf>
    <xf numFmtId="0" fontId="7" fillId="0" borderId="0" xfId="0" quotePrefix="1" applyFont="1" applyProtection="1">
      <protection locked="0"/>
    </xf>
    <xf numFmtId="0" fontId="5" fillId="0" borderId="68" xfId="1" applyFont="1" applyBorder="1" applyAlignment="1" applyProtection="1">
      <alignment horizontal="left" vertical="center" indent="1"/>
      <protection locked="0"/>
    </xf>
    <xf numFmtId="0" fontId="5" fillId="0" borderId="68" xfId="1" applyFont="1" applyBorder="1" applyAlignment="1" applyProtection="1">
      <alignment horizontal="left" vertical="center" wrapText="1" indent="1"/>
      <protection locked="0"/>
    </xf>
    <xf numFmtId="0" fontId="7" fillId="0" borderId="121" xfId="1" applyFont="1" applyBorder="1" applyAlignment="1" applyProtection="1">
      <alignment horizontal="left" vertical="center" indent="1"/>
      <protection locked="0"/>
    </xf>
    <xf numFmtId="0" fontId="7" fillId="0" borderId="127" xfId="1" applyFont="1" applyBorder="1" applyAlignment="1" applyProtection="1">
      <alignment horizontal="left" vertical="center" wrapText="1" indent="1"/>
      <protection locked="0"/>
    </xf>
    <xf numFmtId="0" fontId="5" fillId="3" borderId="6" xfId="11" applyFont="1" applyFill="1" applyBorder="1" applyProtection="1">
      <protection locked="0"/>
    </xf>
    <xf numFmtId="164" fontId="5" fillId="3" borderId="5" xfId="3" applyNumberFormat="1" applyFont="1" applyFill="1" applyBorder="1" applyAlignment="1" applyProtection="1">
      <alignment horizontal="center"/>
      <protection locked="0"/>
    </xf>
    <xf numFmtId="0" fontId="7" fillId="0" borderId="0" xfId="11" quotePrefix="1" applyFont="1" applyProtection="1">
      <protection locked="0"/>
    </xf>
    <xf numFmtId="0" fontId="5" fillId="4" borderId="5" xfId="9"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Continuous" vertical="center"/>
      <protection locked="0"/>
    </xf>
    <xf numFmtId="164" fontId="7" fillId="3" borderId="1" xfId="3" applyNumberFormat="1" applyFont="1" applyFill="1" applyBorder="1" applyAlignment="1" applyProtection="1">
      <alignment horizontal="center"/>
    </xf>
    <xf numFmtId="164" fontId="5" fillId="3" borderId="1" xfId="3" applyNumberFormat="1" applyFont="1" applyFill="1" applyBorder="1" applyAlignment="1" applyProtection="1">
      <alignment horizontal="center"/>
    </xf>
    <xf numFmtId="0" fontId="5" fillId="3" borderId="1" xfId="9" quotePrefix="1" applyFont="1" applyFill="1" applyBorder="1" applyAlignment="1">
      <alignment horizontal="center"/>
    </xf>
    <xf numFmtId="38" fontId="5" fillId="3" borderId="1" xfId="10" applyNumberFormat="1" applyFont="1" applyFill="1" applyBorder="1" applyAlignment="1" applyProtection="1">
      <alignment horizontal="center"/>
    </xf>
    <xf numFmtId="6" fontId="5" fillId="3" borderId="6" xfId="10" applyNumberFormat="1" applyFont="1" applyFill="1" applyBorder="1" applyAlignment="1" applyProtection="1">
      <alignment horizontal="center"/>
    </xf>
    <xf numFmtId="6" fontId="5" fillId="3" borderId="57" xfId="10" applyNumberFormat="1" applyFont="1" applyFill="1" applyBorder="1" applyAlignment="1" applyProtection="1">
      <alignment horizontal="center"/>
    </xf>
    <xf numFmtId="6" fontId="5" fillId="3" borderId="5" xfId="10" applyNumberFormat="1" applyFont="1" applyFill="1" applyBorder="1" applyAlignment="1" applyProtection="1">
      <alignment horizontal="center"/>
    </xf>
    <xf numFmtId="8" fontId="5" fillId="3" borderId="6" xfId="10" applyNumberFormat="1" applyFont="1" applyFill="1" applyBorder="1" applyAlignment="1" applyProtection="1">
      <alignment horizontal="center"/>
    </xf>
    <xf numFmtId="8" fontId="5" fillId="3" borderId="57" xfId="10" applyNumberFormat="1" applyFont="1" applyFill="1" applyBorder="1" applyAlignment="1" applyProtection="1">
      <alignment horizontal="center"/>
    </xf>
    <xf numFmtId="8" fontId="5" fillId="3" borderId="5" xfId="10" applyNumberFormat="1" applyFont="1" applyFill="1" applyBorder="1" applyAlignment="1" applyProtection="1">
      <alignment horizontal="center"/>
    </xf>
    <xf numFmtId="49" fontId="7" fillId="0" borderId="0" xfId="0" applyNumberFormat="1" applyFont="1" applyProtection="1">
      <protection locked="0"/>
    </xf>
    <xf numFmtId="49" fontId="7" fillId="0" borderId="0" xfId="2" quotePrefix="1" applyNumberFormat="1" applyFont="1" applyAlignment="1" applyProtection="1">
      <alignment horizontal="left" vertical="center"/>
      <protection locked="0"/>
    </xf>
    <xf numFmtId="0" fontId="5" fillId="4" borderId="135" xfId="0" applyFont="1" applyFill="1" applyBorder="1" applyAlignment="1" applyProtection="1">
      <alignment horizontal="center" vertical="center"/>
      <protection locked="0"/>
    </xf>
    <xf numFmtId="0" fontId="20" fillId="3" borderId="0" xfId="0" applyFont="1" applyFill="1"/>
    <xf numFmtId="0" fontId="7" fillId="0" borderId="0" xfId="0" applyFont="1" applyAlignment="1" applyProtection="1">
      <alignment horizontal="left" wrapText="1"/>
      <protection locked="0"/>
    </xf>
    <xf numFmtId="0" fontId="5" fillId="0" borderId="0" xfId="0" applyFont="1" applyAlignment="1" applyProtection="1">
      <alignment wrapText="1"/>
      <protection locked="0"/>
    </xf>
    <xf numFmtId="0" fontId="7" fillId="0" borderId="16" xfId="0" applyFont="1" applyBorder="1" applyAlignment="1" applyProtection="1">
      <alignment wrapText="1"/>
      <protection locked="0"/>
    </xf>
    <xf numFmtId="0" fontId="7" fillId="0" borderId="65" xfId="0" applyFont="1" applyBorder="1" applyAlignment="1" applyProtection="1">
      <alignment wrapText="1"/>
      <protection locked="0"/>
    </xf>
    <xf numFmtId="0" fontId="7" fillId="0" borderId="72" xfId="0" applyFont="1" applyBorder="1" applyAlignment="1" applyProtection="1">
      <alignment wrapText="1"/>
      <protection locked="0"/>
    </xf>
    <xf numFmtId="0" fontId="7" fillId="0" borderId="49" xfId="0" applyFont="1" applyBorder="1" applyAlignment="1" applyProtection="1">
      <alignment wrapText="1"/>
      <protection locked="0"/>
    </xf>
    <xf numFmtId="0" fontId="7" fillId="0" borderId="49" xfId="0" applyFont="1" applyBorder="1" applyProtection="1">
      <protection locked="0"/>
    </xf>
    <xf numFmtId="49" fontId="7" fillId="0" borderId="49" xfId="0" applyNumberFormat="1" applyFont="1" applyBorder="1" applyAlignment="1" applyProtection="1">
      <alignment wrapText="1"/>
      <protection locked="0"/>
    </xf>
    <xf numFmtId="0" fontId="7" fillId="0" borderId="34" xfId="0" applyFont="1" applyBorder="1" applyAlignment="1" applyProtection="1">
      <alignment wrapText="1"/>
      <protection locked="0"/>
    </xf>
    <xf numFmtId="0" fontId="7" fillId="0" borderId="74" xfId="0" applyFont="1" applyBorder="1" applyAlignment="1" applyProtection="1">
      <alignment wrapText="1"/>
      <protection locked="0"/>
    </xf>
    <xf numFmtId="0" fontId="7" fillId="0" borderId="63" xfId="0" applyFont="1" applyBorder="1" applyAlignment="1" applyProtection="1">
      <alignment wrapText="1"/>
      <protection locked="0"/>
    </xf>
    <xf numFmtId="0" fontId="7" fillId="0" borderId="58" xfId="0" applyFont="1" applyBorder="1" applyAlignment="1" applyProtection="1">
      <alignment wrapText="1"/>
      <protection locked="0"/>
    </xf>
    <xf numFmtId="0" fontId="7" fillId="0" borderId="64" xfId="0" applyFont="1" applyBorder="1" applyAlignment="1" applyProtection="1">
      <alignment wrapText="1"/>
      <protection locked="0"/>
    </xf>
    <xf numFmtId="0" fontId="0" fillId="0" borderId="0" xfId="0" applyAlignment="1">
      <alignment vertical="center"/>
    </xf>
    <xf numFmtId="0" fontId="0" fillId="0" borderId="0" xfId="0" applyAlignment="1">
      <alignment horizontal="left" vertical="center" indent="2"/>
    </xf>
    <xf numFmtId="0" fontId="0" fillId="0" borderId="0" xfId="0" applyAlignment="1">
      <alignment horizontal="left" indent="2"/>
    </xf>
    <xf numFmtId="0" fontId="7" fillId="0" borderId="0" xfId="1" applyFont="1" applyAlignment="1" applyProtection="1">
      <alignment wrapText="1"/>
      <protection locked="0"/>
    </xf>
    <xf numFmtId="165" fontId="7" fillId="0" borderId="0" xfId="8" applyNumberFormat="1" applyFont="1" applyBorder="1" applyAlignment="1" applyProtection="1">
      <alignment horizontal="center"/>
      <protection locked="0"/>
    </xf>
    <xf numFmtId="0" fontId="7" fillId="3" borderId="0" xfId="5" applyFont="1" applyFill="1" applyAlignment="1">
      <alignment wrapText="1"/>
    </xf>
    <xf numFmtId="0" fontId="7" fillId="0" borderId="0" xfId="9" applyFont="1" applyAlignment="1" applyProtection="1">
      <alignment horizontal="center"/>
      <protection locked="0"/>
    </xf>
    <xf numFmtId="167" fontId="7" fillId="0" borderId="0" xfId="10" applyNumberFormat="1" applyFont="1" applyFill="1" applyAlignment="1" applyProtection="1">
      <alignment horizontal="center"/>
      <protection locked="0"/>
    </xf>
    <xf numFmtId="167" fontId="7" fillId="0" borderId="103" xfId="10" applyNumberFormat="1" applyFont="1" applyFill="1" applyBorder="1" applyAlignment="1" applyProtection="1">
      <alignment horizontal="center"/>
      <protection locked="0"/>
    </xf>
    <xf numFmtId="8" fontId="7" fillId="0" borderId="0" xfId="10" applyNumberFormat="1" applyFont="1" applyFill="1" applyAlignment="1" applyProtection="1">
      <alignment horizontal="center"/>
      <protection locked="0"/>
    </xf>
    <xf numFmtId="8" fontId="7" fillId="0" borderId="49" xfId="7" applyNumberFormat="1" applyFont="1" applyFill="1" applyBorder="1" applyAlignment="1" applyProtection="1">
      <alignment wrapText="1"/>
      <protection locked="0"/>
    </xf>
  </cellXfs>
  <cellStyles count="13">
    <cellStyle name="Comma" xfId="10" builtinId="3"/>
    <cellStyle name="Currency" xfId="8" builtinId="4"/>
    <cellStyle name="Currency 2" xfId="7" xr:uid="{00000000-0005-0000-0000-000002000000}"/>
    <cellStyle name="Hyperlink" xfId="4" builtinId="8"/>
    <cellStyle name="Normal" xfId="0" builtinId="0"/>
    <cellStyle name="Normal 2" xfId="1" xr:uid="{00000000-0005-0000-0000-000005000000}"/>
    <cellStyle name="Normal 2 2" xfId="5" xr:uid="{00000000-0005-0000-0000-000006000000}"/>
    <cellStyle name="Normal 2 3" xfId="9" xr:uid="{00000000-0005-0000-0000-000007000000}"/>
    <cellStyle name="Normal 3" xfId="11" xr:uid="{00000000-0005-0000-0000-000008000000}"/>
    <cellStyle name="Normal_cover 10'01" xfId="2" xr:uid="{00000000-0005-0000-0000-000009000000}"/>
    <cellStyle name="Percent" xfId="3" builtinId="5"/>
    <cellStyle name="Percent 2" xfId="6" xr:uid="{00000000-0005-0000-0000-00000B000000}"/>
    <cellStyle name="Percent 3"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2.emf"/><Relationship Id="rId13" Type="http://schemas.openxmlformats.org/officeDocument/2006/relationships/image" Target="../media/image27.emf"/><Relationship Id="rId3" Type="http://schemas.openxmlformats.org/officeDocument/2006/relationships/image" Target="../media/image17.emf"/><Relationship Id="rId7" Type="http://schemas.openxmlformats.org/officeDocument/2006/relationships/image" Target="../media/image21.emf"/><Relationship Id="rId12" Type="http://schemas.openxmlformats.org/officeDocument/2006/relationships/image" Target="../media/image26.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11" Type="http://schemas.openxmlformats.org/officeDocument/2006/relationships/image" Target="../media/image25.emf"/><Relationship Id="rId5" Type="http://schemas.openxmlformats.org/officeDocument/2006/relationships/image" Target="../media/image19.emf"/><Relationship Id="rId10" Type="http://schemas.openxmlformats.org/officeDocument/2006/relationships/image" Target="../media/image24.emf"/><Relationship Id="rId4" Type="http://schemas.openxmlformats.org/officeDocument/2006/relationships/image" Target="../media/image18.emf"/><Relationship Id="rId9" Type="http://schemas.openxmlformats.org/officeDocument/2006/relationships/image" Target="../media/image23.emf"/><Relationship Id="rId14" Type="http://schemas.openxmlformats.org/officeDocument/2006/relationships/image" Target="../media/image28.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36.emf"/><Relationship Id="rId13" Type="http://schemas.openxmlformats.org/officeDocument/2006/relationships/image" Target="../media/image41.emf"/><Relationship Id="rId3" Type="http://schemas.openxmlformats.org/officeDocument/2006/relationships/image" Target="../media/image31.emf"/><Relationship Id="rId7" Type="http://schemas.openxmlformats.org/officeDocument/2006/relationships/image" Target="../media/image35.emf"/><Relationship Id="rId12" Type="http://schemas.openxmlformats.org/officeDocument/2006/relationships/image" Target="../media/image40.emf"/><Relationship Id="rId2" Type="http://schemas.openxmlformats.org/officeDocument/2006/relationships/image" Target="../media/image30.emf"/><Relationship Id="rId1" Type="http://schemas.openxmlformats.org/officeDocument/2006/relationships/image" Target="../media/image29.emf"/><Relationship Id="rId6" Type="http://schemas.openxmlformats.org/officeDocument/2006/relationships/image" Target="../media/image34.emf"/><Relationship Id="rId11" Type="http://schemas.openxmlformats.org/officeDocument/2006/relationships/image" Target="../media/image39.emf"/><Relationship Id="rId5" Type="http://schemas.openxmlformats.org/officeDocument/2006/relationships/image" Target="../media/image33.emf"/><Relationship Id="rId10" Type="http://schemas.openxmlformats.org/officeDocument/2006/relationships/image" Target="../media/image38.emf"/><Relationship Id="rId4" Type="http://schemas.openxmlformats.org/officeDocument/2006/relationships/image" Target="../media/image32.emf"/><Relationship Id="rId9" Type="http://schemas.openxmlformats.org/officeDocument/2006/relationships/image" Target="../media/image37.emf"/><Relationship Id="rId14" Type="http://schemas.openxmlformats.org/officeDocument/2006/relationships/image" Target="../media/image4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1517650</xdr:colOff>
          <xdr:row>28</xdr:row>
          <xdr:rowOff>12700</xdr:rowOff>
        </xdr:from>
        <xdr:to>
          <xdr:col>3</xdr:col>
          <xdr:colOff>0</xdr:colOff>
          <xdr:row>29</xdr:row>
          <xdr:rowOff>0</xdr:rowOff>
        </xdr:to>
        <xdr:grpSp>
          <xdr:nvGrpSpPr>
            <xdr:cNvPr id="7" name="Group 6" descr="HMO check boxes">
              <a:extLst>
                <a:ext uri="{FF2B5EF4-FFF2-40B4-BE49-F238E27FC236}">
                  <a16:creationId xmlns:a16="http://schemas.microsoft.com/office/drawing/2014/main" id="{00000000-0008-0000-0100-000007000000}"/>
                </a:ext>
              </a:extLst>
            </xdr:cNvPr>
            <xdr:cNvGrpSpPr/>
          </xdr:nvGrpSpPr>
          <xdr:grpSpPr>
            <a:xfrm>
              <a:off x="8130117" y="5465233"/>
              <a:ext cx="1208616" cy="266700"/>
              <a:chOff x="8032717" y="8388038"/>
              <a:chExt cx="1174765" cy="184150"/>
            </a:xfrm>
          </xdr:grpSpPr>
          <xdr:sp macro="" textlink="">
            <xdr:nvSpPr>
              <xdr:cNvPr id="2069" name="CheckBox3" descr="Yes check box"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8032717" y="8388316"/>
                <a:ext cx="723898" cy="177801"/>
              </a:xfrm>
              <a:prstGeom prst="rect">
                <a:avLst/>
              </a:prstGeom>
              <a:noFill/>
              <a:ln>
                <a:noFill/>
              </a:ln>
              <a:extLst>
                <a:ext uri="{91240B29-F687-4F45-9708-019B960494DF}">
                  <a14:hiddenLine w="9525">
                    <a:noFill/>
                    <a:miter lim="800000"/>
                    <a:headEnd/>
                    <a:tailEnd/>
                  </a14:hiddenLine>
                </a:ext>
              </a:extLst>
            </xdr:spPr>
          </xdr:sp>
          <xdr:sp macro="" textlink="">
            <xdr:nvSpPr>
              <xdr:cNvPr id="2070" name="CheckBox4" descr="No check box"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8762980" y="8388038"/>
                <a:ext cx="444502"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1496481</xdr:colOff>
          <xdr:row>29</xdr:row>
          <xdr:rowOff>10582</xdr:rowOff>
        </xdr:from>
        <xdr:to>
          <xdr:col>3</xdr:col>
          <xdr:colOff>1</xdr:colOff>
          <xdr:row>29</xdr:row>
          <xdr:rowOff>264583</xdr:rowOff>
        </xdr:to>
        <xdr:grpSp>
          <xdr:nvGrpSpPr>
            <xdr:cNvPr id="38" name="Group 37" descr="PPO Check boxes">
              <a:extLst>
                <a:ext uri="{FF2B5EF4-FFF2-40B4-BE49-F238E27FC236}">
                  <a16:creationId xmlns:a16="http://schemas.microsoft.com/office/drawing/2014/main" id="{00000000-0008-0000-0100-000026000000}"/>
                </a:ext>
              </a:extLst>
            </xdr:cNvPr>
            <xdr:cNvGrpSpPr/>
          </xdr:nvGrpSpPr>
          <xdr:grpSpPr>
            <a:xfrm>
              <a:off x="8108948" y="5742515"/>
              <a:ext cx="1229786" cy="254001"/>
              <a:chOff x="8032700" y="8388203"/>
              <a:chExt cx="1190582" cy="187978"/>
            </a:xfrm>
          </xdr:grpSpPr>
          <xdr:sp macro="" textlink="">
            <xdr:nvSpPr>
              <xdr:cNvPr id="2071" name="CheckBox5" descr="Yes check box"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8032700" y="8388203"/>
                <a:ext cx="723896" cy="177799"/>
              </a:xfrm>
              <a:prstGeom prst="rect">
                <a:avLst/>
              </a:prstGeom>
              <a:noFill/>
              <a:ln>
                <a:noFill/>
              </a:ln>
              <a:extLst>
                <a:ext uri="{91240B29-F687-4F45-9708-019B960494DF}">
                  <a14:hiddenLine w="9525">
                    <a:noFill/>
                    <a:miter lim="800000"/>
                    <a:headEnd/>
                    <a:tailEnd/>
                  </a14:hiddenLine>
                </a:ext>
              </a:extLst>
            </xdr:spPr>
          </xdr:sp>
          <xdr:sp macro="" textlink="">
            <xdr:nvSpPr>
              <xdr:cNvPr id="2072" name="CheckBox6" descr="No check box"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8778782" y="8392034"/>
                <a:ext cx="444500" cy="18414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1517650</xdr:colOff>
          <xdr:row>30</xdr:row>
          <xdr:rowOff>12700</xdr:rowOff>
        </xdr:from>
        <xdr:to>
          <xdr:col>3</xdr:col>
          <xdr:colOff>0</xdr:colOff>
          <xdr:row>31</xdr:row>
          <xdr:rowOff>0</xdr:rowOff>
        </xdr:to>
        <xdr:grpSp>
          <xdr:nvGrpSpPr>
            <xdr:cNvPr id="41" name="Group 40" descr="EPO Check boxes">
              <a:extLst>
                <a:ext uri="{FF2B5EF4-FFF2-40B4-BE49-F238E27FC236}">
                  <a16:creationId xmlns:a16="http://schemas.microsoft.com/office/drawing/2014/main" id="{00000000-0008-0000-0100-000029000000}"/>
                </a:ext>
              </a:extLst>
            </xdr:cNvPr>
            <xdr:cNvGrpSpPr/>
          </xdr:nvGrpSpPr>
          <xdr:grpSpPr>
            <a:xfrm>
              <a:off x="8130117" y="6024033"/>
              <a:ext cx="1208616" cy="266700"/>
              <a:chOff x="8032717" y="8388105"/>
              <a:chExt cx="1174765" cy="184150"/>
            </a:xfrm>
          </xdr:grpSpPr>
          <xdr:sp macro="" textlink="">
            <xdr:nvSpPr>
              <xdr:cNvPr id="2073" name="CheckBox7" descr="Yes check box"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8032717" y="8388322"/>
                <a:ext cx="723898" cy="177801"/>
              </a:xfrm>
              <a:prstGeom prst="rect">
                <a:avLst/>
              </a:prstGeom>
              <a:noFill/>
              <a:ln>
                <a:noFill/>
              </a:ln>
              <a:extLst>
                <a:ext uri="{91240B29-F687-4F45-9708-019B960494DF}">
                  <a14:hiddenLine w="9525">
                    <a:noFill/>
                    <a:miter lim="800000"/>
                    <a:headEnd/>
                    <a:tailEnd/>
                  </a14:hiddenLine>
                </a:ext>
              </a:extLst>
            </xdr:spPr>
          </xdr:sp>
          <xdr:sp macro="" textlink="">
            <xdr:nvSpPr>
              <xdr:cNvPr id="2074" name="CheckBox8" descr="No check box"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8762980" y="8388105"/>
                <a:ext cx="444502"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1517650</xdr:colOff>
          <xdr:row>32</xdr:row>
          <xdr:rowOff>12700</xdr:rowOff>
        </xdr:from>
        <xdr:to>
          <xdr:col>3</xdr:col>
          <xdr:colOff>0</xdr:colOff>
          <xdr:row>32</xdr:row>
          <xdr:rowOff>275167</xdr:rowOff>
        </xdr:to>
        <xdr:grpSp>
          <xdr:nvGrpSpPr>
            <xdr:cNvPr id="44" name="Group 43" descr="POS check boxes">
              <a:extLst>
                <a:ext uri="{FF2B5EF4-FFF2-40B4-BE49-F238E27FC236}">
                  <a16:creationId xmlns:a16="http://schemas.microsoft.com/office/drawing/2014/main" id="{00000000-0008-0000-0100-00002C000000}"/>
                </a:ext>
              </a:extLst>
            </xdr:cNvPr>
            <xdr:cNvGrpSpPr/>
          </xdr:nvGrpSpPr>
          <xdr:grpSpPr>
            <a:xfrm>
              <a:off x="8130117" y="6582833"/>
              <a:ext cx="1208616" cy="262467"/>
              <a:chOff x="8032717" y="8388185"/>
              <a:chExt cx="1174765" cy="184304"/>
            </a:xfrm>
          </xdr:grpSpPr>
          <xdr:sp macro="" textlink="">
            <xdr:nvSpPr>
              <xdr:cNvPr id="2075" name="CheckBox9" descr="Yes check box"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8032717" y="8388185"/>
                <a:ext cx="723898" cy="177796"/>
              </a:xfrm>
              <a:prstGeom prst="rect">
                <a:avLst/>
              </a:prstGeom>
              <a:noFill/>
              <a:ln>
                <a:noFill/>
              </a:ln>
              <a:extLst>
                <a:ext uri="{91240B29-F687-4F45-9708-019B960494DF}">
                  <a14:hiddenLine w="9525">
                    <a:noFill/>
                    <a:miter lim="800000"/>
                    <a:headEnd/>
                    <a:tailEnd/>
                  </a14:hiddenLine>
                </a:ext>
              </a:extLst>
            </xdr:spPr>
          </xdr:sp>
          <xdr:sp macro="" textlink="">
            <xdr:nvSpPr>
              <xdr:cNvPr id="2076" name="CheckBox10" descr="No check box"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8762980" y="8388337"/>
                <a:ext cx="444502" cy="18415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1517650</xdr:colOff>
          <xdr:row>31</xdr:row>
          <xdr:rowOff>12700</xdr:rowOff>
        </xdr:from>
        <xdr:to>
          <xdr:col>3</xdr:col>
          <xdr:colOff>0</xdr:colOff>
          <xdr:row>32</xdr:row>
          <xdr:rowOff>0</xdr:rowOff>
        </xdr:to>
        <xdr:grpSp>
          <xdr:nvGrpSpPr>
            <xdr:cNvPr id="47" name="Group 46" descr="POS Check box">
              <a:extLst>
                <a:ext uri="{FF2B5EF4-FFF2-40B4-BE49-F238E27FC236}">
                  <a16:creationId xmlns:a16="http://schemas.microsoft.com/office/drawing/2014/main" id="{00000000-0008-0000-0100-00002F000000}"/>
                </a:ext>
              </a:extLst>
            </xdr:cNvPr>
            <xdr:cNvGrpSpPr/>
          </xdr:nvGrpSpPr>
          <xdr:grpSpPr>
            <a:xfrm>
              <a:off x="8130117" y="6303433"/>
              <a:ext cx="1208616" cy="266700"/>
              <a:chOff x="8032717" y="8388237"/>
              <a:chExt cx="1174765" cy="184150"/>
            </a:xfrm>
          </xdr:grpSpPr>
          <xdr:sp macro="" textlink="">
            <xdr:nvSpPr>
              <xdr:cNvPr id="2077" name="CheckBox11" descr="Yes check box"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8032717" y="8388361"/>
                <a:ext cx="723898" cy="177799"/>
              </a:xfrm>
              <a:prstGeom prst="rect">
                <a:avLst/>
              </a:prstGeom>
              <a:noFill/>
              <a:ln>
                <a:noFill/>
              </a:ln>
              <a:extLst>
                <a:ext uri="{91240B29-F687-4F45-9708-019B960494DF}">
                  <a14:hiddenLine w="9525">
                    <a:noFill/>
                    <a:miter lim="800000"/>
                    <a:headEnd/>
                    <a:tailEnd/>
                  </a14:hiddenLine>
                </a:ext>
              </a:extLst>
            </xdr:spPr>
          </xdr:sp>
          <xdr:sp macro="" textlink="">
            <xdr:nvSpPr>
              <xdr:cNvPr id="2078" name="CheckBox12" descr="No check box"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8762980" y="8388237"/>
                <a:ext cx="444502"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1549399</xdr:colOff>
          <xdr:row>34</xdr:row>
          <xdr:rowOff>12700</xdr:rowOff>
        </xdr:from>
        <xdr:to>
          <xdr:col>2</xdr:col>
          <xdr:colOff>2772832</xdr:colOff>
          <xdr:row>35</xdr:row>
          <xdr:rowOff>0</xdr:rowOff>
        </xdr:to>
        <xdr:grpSp>
          <xdr:nvGrpSpPr>
            <xdr:cNvPr id="53" name="Group 52" descr="Other Check box">
              <a:extLst>
                <a:ext uri="{FF2B5EF4-FFF2-40B4-BE49-F238E27FC236}">
                  <a16:creationId xmlns:a16="http://schemas.microsoft.com/office/drawing/2014/main" id="{00000000-0008-0000-0100-000035000000}"/>
                </a:ext>
              </a:extLst>
            </xdr:cNvPr>
            <xdr:cNvGrpSpPr/>
          </xdr:nvGrpSpPr>
          <xdr:grpSpPr>
            <a:xfrm>
              <a:off x="8161866" y="7141633"/>
              <a:ext cx="1177713" cy="266700"/>
              <a:chOff x="8032725" y="8388159"/>
              <a:chExt cx="1174775" cy="184153"/>
            </a:xfrm>
          </xdr:grpSpPr>
          <xdr:sp macro="" textlink="">
            <xdr:nvSpPr>
              <xdr:cNvPr id="2081" name="CheckBox13" descr="Yes check box"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8032725" y="8388401"/>
                <a:ext cx="723900" cy="177799"/>
              </a:xfrm>
              <a:prstGeom prst="rect">
                <a:avLst/>
              </a:prstGeom>
              <a:noFill/>
              <a:ln>
                <a:noFill/>
              </a:ln>
              <a:extLst>
                <a:ext uri="{91240B29-F687-4F45-9708-019B960494DF}">
                  <a14:hiddenLine w="9525">
                    <a:noFill/>
                    <a:miter lim="800000"/>
                    <a:headEnd/>
                    <a:tailEnd/>
                  </a14:hiddenLine>
                </a:ext>
              </a:extLst>
            </xdr:spPr>
          </xdr:sp>
          <xdr:sp macro="" textlink="">
            <xdr:nvSpPr>
              <xdr:cNvPr id="2082" name="CheckBox14" descr="No check box"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8762999" y="8388159"/>
                <a:ext cx="444501" cy="184153"/>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1534583</xdr:colOff>
          <xdr:row>33</xdr:row>
          <xdr:rowOff>15889</xdr:rowOff>
        </xdr:from>
        <xdr:to>
          <xdr:col>3</xdr:col>
          <xdr:colOff>1</xdr:colOff>
          <xdr:row>34</xdr:row>
          <xdr:rowOff>3189</xdr:rowOff>
        </xdr:to>
        <xdr:grpSp>
          <xdr:nvGrpSpPr>
            <xdr:cNvPr id="22" name="Group 21" descr="HDHP Check boxes">
              <a:extLst>
                <a:ext uri="{FF2B5EF4-FFF2-40B4-BE49-F238E27FC236}">
                  <a16:creationId xmlns:a16="http://schemas.microsoft.com/office/drawing/2014/main" id="{00000000-0008-0000-0100-000016000000}"/>
                </a:ext>
              </a:extLst>
            </xdr:cNvPr>
            <xdr:cNvGrpSpPr/>
          </xdr:nvGrpSpPr>
          <xdr:grpSpPr>
            <a:xfrm>
              <a:off x="8147050" y="6865422"/>
              <a:ext cx="1191684" cy="266700"/>
              <a:chOff x="8032680" y="8387830"/>
              <a:chExt cx="1174729" cy="184152"/>
            </a:xfrm>
          </xdr:grpSpPr>
          <xdr:sp macro="" textlink="">
            <xdr:nvSpPr>
              <xdr:cNvPr id="2085" name="CheckBox1" descr="Yes check box"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8032680" y="8388317"/>
                <a:ext cx="723899" cy="177800"/>
              </a:xfrm>
              <a:prstGeom prst="rect">
                <a:avLst/>
              </a:prstGeom>
              <a:noFill/>
              <a:ln>
                <a:noFill/>
              </a:ln>
              <a:extLst>
                <a:ext uri="{91240B29-F687-4F45-9708-019B960494DF}">
                  <a14:hiddenLine w="9525">
                    <a:noFill/>
                    <a:miter lim="800000"/>
                    <a:headEnd/>
                    <a:tailEnd/>
                  </a14:hiddenLine>
                </a:ext>
              </a:extLst>
            </xdr:spPr>
          </xdr:sp>
          <xdr:sp macro="" textlink="">
            <xdr:nvSpPr>
              <xdr:cNvPr id="2086" name="CheckBox2" descr="No check box"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8762908" y="8387830"/>
                <a:ext cx="444501" cy="18415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1</xdr:col>
      <xdr:colOff>0</xdr:colOff>
      <xdr:row>54</xdr:row>
      <xdr:rowOff>0</xdr:rowOff>
    </xdr:from>
    <xdr:to>
      <xdr:col>3</xdr:col>
      <xdr:colOff>7056</xdr:colOff>
      <xdr:row>66</xdr:row>
      <xdr:rowOff>28222</xdr:rowOff>
    </xdr:to>
    <xdr:sp macro="" textlink="" fLocksText="0">
      <xdr:nvSpPr>
        <xdr:cNvPr id="28" name="TextBox 27" descr="Comments text box">
          <a:extLst>
            <a:ext uri="{FF2B5EF4-FFF2-40B4-BE49-F238E27FC236}">
              <a16:creationId xmlns:a16="http://schemas.microsoft.com/office/drawing/2014/main" id="{00000000-0008-0000-0100-00001C000000}"/>
            </a:ext>
          </a:extLst>
        </xdr:cNvPr>
        <xdr:cNvSpPr txBox="1"/>
      </xdr:nvSpPr>
      <xdr:spPr>
        <a:xfrm>
          <a:off x="317500" y="11009313"/>
          <a:ext cx="8897056" cy="2409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38651</xdr:colOff>
          <xdr:row>0</xdr:row>
          <xdr:rowOff>16566</xdr:rowOff>
        </xdr:from>
        <xdr:to>
          <xdr:col>10</xdr:col>
          <xdr:colOff>0</xdr:colOff>
          <xdr:row>1</xdr:row>
          <xdr:rowOff>0</xdr:rowOff>
        </xdr:to>
        <xdr:grpSp>
          <xdr:nvGrpSpPr>
            <xdr:cNvPr id="8" name="Group 7" descr="HMO check boxes">
              <a:extLst>
                <a:ext uri="{FF2B5EF4-FFF2-40B4-BE49-F238E27FC236}">
                  <a16:creationId xmlns:a16="http://schemas.microsoft.com/office/drawing/2014/main" id="{00000000-0008-0000-0A00-000008000000}"/>
                </a:ext>
              </a:extLst>
            </xdr:cNvPr>
            <xdr:cNvGrpSpPr/>
          </xdr:nvGrpSpPr>
          <xdr:grpSpPr>
            <a:xfrm>
              <a:off x="13564151" y="16566"/>
              <a:ext cx="1428199" cy="231084"/>
              <a:chOff x="8032770" y="8388179"/>
              <a:chExt cx="1140631" cy="184150"/>
            </a:xfrm>
          </xdr:grpSpPr>
          <xdr:sp macro="" textlink="">
            <xdr:nvSpPr>
              <xdr:cNvPr id="4102" name="CheckBox5" descr="Yes check box" hidden="1">
                <a:extLst>
                  <a:ext uri="{63B3BB69-23CF-44E3-9099-C40C66FF867C}">
                    <a14:compatExt spid="_x0000_s4102"/>
                  </a:ext>
                  <a:ext uri="{FF2B5EF4-FFF2-40B4-BE49-F238E27FC236}">
                    <a16:creationId xmlns:a16="http://schemas.microsoft.com/office/drawing/2014/main" id="{00000000-0008-0000-0A00-000006100000}"/>
                  </a:ext>
                </a:extLst>
              </xdr:cNvPr>
              <xdr:cNvSpPr/>
            </xdr:nvSpPr>
            <xdr:spPr bwMode="auto">
              <a:xfrm>
                <a:off x="8032770" y="8388350"/>
                <a:ext cx="723908" cy="177800"/>
              </a:xfrm>
              <a:prstGeom prst="rect">
                <a:avLst/>
              </a:prstGeom>
              <a:noFill/>
              <a:ln>
                <a:noFill/>
              </a:ln>
              <a:extLst>
                <a:ext uri="{91240B29-F687-4F45-9708-019B960494DF}">
                  <a14:hiddenLine w="9525">
                    <a:noFill/>
                    <a:miter lim="800000"/>
                    <a:headEnd/>
                    <a:tailEnd/>
                  </a14:hiddenLine>
                </a:ext>
              </a:extLst>
            </xdr:spPr>
          </xdr:sp>
          <xdr:sp macro="" textlink="">
            <xdr:nvSpPr>
              <xdr:cNvPr id="4103" name="CheckBox6" descr="No check box" hidden="1">
                <a:extLst>
                  <a:ext uri="{63B3BB69-23CF-44E3-9099-C40C66FF867C}">
                    <a14:compatExt spid="_x0000_s4103"/>
                  </a:ext>
                  <a:ext uri="{FF2B5EF4-FFF2-40B4-BE49-F238E27FC236}">
                    <a16:creationId xmlns:a16="http://schemas.microsoft.com/office/drawing/2014/main" id="{00000000-0008-0000-0A00-000007100000}"/>
                  </a:ext>
                </a:extLst>
              </xdr:cNvPr>
              <xdr:cNvSpPr/>
            </xdr:nvSpPr>
            <xdr:spPr bwMode="auto">
              <a:xfrm>
                <a:off x="8728897" y="8388179"/>
                <a:ext cx="444504"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33307</xdr:colOff>
          <xdr:row>1</xdr:row>
          <xdr:rowOff>14359</xdr:rowOff>
        </xdr:from>
        <xdr:to>
          <xdr:col>9</xdr:col>
          <xdr:colOff>1491298</xdr:colOff>
          <xdr:row>2</xdr:row>
          <xdr:rowOff>1659</xdr:rowOff>
        </xdr:to>
        <xdr:grpSp>
          <xdr:nvGrpSpPr>
            <xdr:cNvPr id="11" name="Group 10" descr="PPO Check boxes">
              <a:extLst>
                <a:ext uri="{FF2B5EF4-FFF2-40B4-BE49-F238E27FC236}">
                  <a16:creationId xmlns:a16="http://schemas.microsoft.com/office/drawing/2014/main" id="{00000000-0008-0000-0A00-00000B000000}"/>
                </a:ext>
              </a:extLst>
            </xdr:cNvPr>
            <xdr:cNvGrpSpPr/>
          </xdr:nvGrpSpPr>
          <xdr:grpSpPr>
            <a:xfrm>
              <a:off x="13558807" y="262009"/>
              <a:ext cx="1427511" cy="234950"/>
              <a:chOff x="8032761" y="8388311"/>
              <a:chExt cx="1174719" cy="184147"/>
            </a:xfrm>
          </xdr:grpSpPr>
          <xdr:sp macro="" textlink="">
            <xdr:nvSpPr>
              <xdr:cNvPr id="4104" name="CheckBox7" descr="Yes check box" hidden="1">
                <a:extLst>
                  <a:ext uri="{63B3BB69-23CF-44E3-9099-C40C66FF867C}">
                    <a14:compatExt spid="_x0000_s4104"/>
                  </a:ext>
                  <a:ext uri="{FF2B5EF4-FFF2-40B4-BE49-F238E27FC236}">
                    <a16:creationId xmlns:a16="http://schemas.microsoft.com/office/drawing/2014/main" id="{00000000-0008-0000-0A00-000008100000}"/>
                  </a:ext>
                </a:extLst>
              </xdr:cNvPr>
              <xdr:cNvSpPr/>
            </xdr:nvSpPr>
            <xdr:spPr bwMode="auto">
              <a:xfrm>
                <a:off x="8032761" y="8388324"/>
                <a:ext cx="723908" cy="177800"/>
              </a:xfrm>
              <a:prstGeom prst="rect">
                <a:avLst/>
              </a:prstGeom>
              <a:noFill/>
              <a:ln>
                <a:noFill/>
              </a:ln>
              <a:extLst>
                <a:ext uri="{91240B29-F687-4F45-9708-019B960494DF}">
                  <a14:hiddenLine w="9525">
                    <a:noFill/>
                    <a:miter lim="800000"/>
                    <a:headEnd/>
                    <a:tailEnd/>
                  </a14:hiddenLine>
                </a:ext>
              </a:extLst>
            </xdr:spPr>
          </xdr:sp>
          <xdr:sp macro="" textlink="">
            <xdr:nvSpPr>
              <xdr:cNvPr id="4105" name="CheckBox8" descr="No check box" hidden="1">
                <a:extLst>
                  <a:ext uri="{63B3BB69-23CF-44E3-9099-C40C66FF867C}">
                    <a14:compatExt spid="_x0000_s4105"/>
                  </a:ext>
                  <a:ext uri="{FF2B5EF4-FFF2-40B4-BE49-F238E27FC236}">
                    <a16:creationId xmlns:a16="http://schemas.microsoft.com/office/drawing/2014/main" id="{00000000-0008-0000-0A00-000009100000}"/>
                  </a:ext>
                </a:extLst>
              </xdr:cNvPr>
              <xdr:cNvSpPr/>
            </xdr:nvSpPr>
            <xdr:spPr bwMode="auto">
              <a:xfrm>
                <a:off x="8762982" y="8388311"/>
                <a:ext cx="444498" cy="184147"/>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39756</xdr:colOff>
          <xdr:row>2</xdr:row>
          <xdr:rowOff>12152</xdr:rowOff>
        </xdr:from>
        <xdr:to>
          <xdr:col>10</xdr:col>
          <xdr:colOff>1656</xdr:colOff>
          <xdr:row>3</xdr:row>
          <xdr:rowOff>2067</xdr:rowOff>
        </xdr:to>
        <xdr:grpSp>
          <xdr:nvGrpSpPr>
            <xdr:cNvPr id="14" name="Group 13" descr="EPO Check boxes">
              <a:extLst>
                <a:ext uri="{FF2B5EF4-FFF2-40B4-BE49-F238E27FC236}">
                  <a16:creationId xmlns:a16="http://schemas.microsoft.com/office/drawing/2014/main" id="{00000000-0008-0000-0A00-00000E000000}"/>
                </a:ext>
              </a:extLst>
            </xdr:cNvPr>
            <xdr:cNvGrpSpPr/>
          </xdr:nvGrpSpPr>
          <xdr:grpSpPr>
            <a:xfrm>
              <a:off x="13565256" y="507452"/>
              <a:ext cx="1428750" cy="237565"/>
              <a:chOff x="8032758" y="8388247"/>
              <a:chExt cx="1174787" cy="184150"/>
            </a:xfrm>
          </xdr:grpSpPr>
          <xdr:sp macro="" textlink="">
            <xdr:nvSpPr>
              <xdr:cNvPr id="4106" name="CheckBox9" descr="Yes check box" hidden="1">
                <a:extLst>
                  <a:ext uri="{63B3BB69-23CF-44E3-9099-C40C66FF867C}">
                    <a14:compatExt spid="_x0000_s4106"/>
                  </a:ext>
                  <a:ext uri="{FF2B5EF4-FFF2-40B4-BE49-F238E27FC236}">
                    <a16:creationId xmlns:a16="http://schemas.microsoft.com/office/drawing/2014/main" id="{00000000-0008-0000-0A00-00000A100000}"/>
                  </a:ext>
                </a:extLst>
              </xdr:cNvPr>
              <xdr:cNvSpPr/>
            </xdr:nvSpPr>
            <xdr:spPr bwMode="auto">
              <a:xfrm>
                <a:off x="8032758" y="8388350"/>
                <a:ext cx="723909" cy="177800"/>
              </a:xfrm>
              <a:prstGeom prst="rect">
                <a:avLst/>
              </a:prstGeom>
              <a:noFill/>
              <a:ln>
                <a:noFill/>
              </a:ln>
              <a:extLst>
                <a:ext uri="{91240B29-F687-4F45-9708-019B960494DF}">
                  <a14:hiddenLine w="9525">
                    <a:noFill/>
                    <a:miter lim="800000"/>
                    <a:headEnd/>
                    <a:tailEnd/>
                  </a14:hiddenLine>
                </a:ext>
              </a:extLst>
            </xdr:spPr>
          </xdr:sp>
          <xdr:sp macro="" textlink="">
            <xdr:nvSpPr>
              <xdr:cNvPr id="4107" name="CheckBox10" descr="No check box" hidden="1">
                <a:extLst>
                  <a:ext uri="{63B3BB69-23CF-44E3-9099-C40C66FF867C}">
                    <a14:compatExt spid="_x0000_s4107"/>
                  </a:ext>
                  <a:ext uri="{FF2B5EF4-FFF2-40B4-BE49-F238E27FC236}">
                    <a16:creationId xmlns:a16="http://schemas.microsoft.com/office/drawing/2014/main" id="{00000000-0008-0000-0A00-00000B100000}"/>
                  </a:ext>
                </a:extLst>
              </xdr:cNvPr>
              <xdr:cNvSpPr/>
            </xdr:nvSpPr>
            <xdr:spPr bwMode="auto">
              <a:xfrm>
                <a:off x="8763044" y="8388247"/>
                <a:ext cx="444501"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38653</xdr:colOff>
          <xdr:row>6</xdr:row>
          <xdr:rowOff>16566</xdr:rowOff>
        </xdr:from>
        <xdr:to>
          <xdr:col>10</xdr:col>
          <xdr:colOff>554</xdr:colOff>
          <xdr:row>7</xdr:row>
          <xdr:rowOff>0</xdr:rowOff>
        </xdr:to>
        <xdr:grpSp>
          <xdr:nvGrpSpPr>
            <xdr:cNvPr id="23" name="Group 22" descr="Other check boxes">
              <a:extLst>
                <a:ext uri="{FF2B5EF4-FFF2-40B4-BE49-F238E27FC236}">
                  <a16:creationId xmlns:a16="http://schemas.microsoft.com/office/drawing/2014/main" id="{00000000-0008-0000-0A00-000017000000}"/>
                </a:ext>
              </a:extLst>
            </xdr:cNvPr>
            <xdr:cNvGrpSpPr/>
          </xdr:nvGrpSpPr>
          <xdr:grpSpPr>
            <a:xfrm>
              <a:off x="13564153" y="1502466"/>
              <a:ext cx="1428751" cy="231084"/>
              <a:chOff x="8032779" y="8388205"/>
              <a:chExt cx="1174761" cy="184152"/>
            </a:xfrm>
          </xdr:grpSpPr>
          <xdr:sp macro="" textlink="">
            <xdr:nvSpPr>
              <xdr:cNvPr id="4112" name="CheckBox15" descr="Yes check box" hidden="1">
                <a:extLst>
                  <a:ext uri="{63B3BB69-23CF-44E3-9099-C40C66FF867C}">
                    <a14:compatExt spid="_x0000_s4112"/>
                  </a:ext>
                  <a:ext uri="{FF2B5EF4-FFF2-40B4-BE49-F238E27FC236}">
                    <a16:creationId xmlns:a16="http://schemas.microsoft.com/office/drawing/2014/main" id="{00000000-0008-0000-0A00-000010100000}"/>
                  </a:ext>
                </a:extLst>
              </xdr:cNvPr>
              <xdr:cNvSpPr/>
            </xdr:nvSpPr>
            <xdr:spPr bwMode="auto">
              <a:xfrm>
                <a:off x="8032779" y="8388351"/>
                <a:ext cx="723909" cy="177800"/>
              </a:xfrm>
              <a:prstGeom prst="rect">
                <a:avLst/>
              </a:prstGeom>
              <a:noFill/>
              <a:ln>
                <a:noFill/>
              </a:ln>
              <a:extLst>
                <a:ext uri="{91240B29-F687-4F45-9708-019B960494DF}">
                  <a14:hiddenLine w="9525">
                    <a:noFill/>
                    <a:miter lim="800000"/>
                    <a:headEnd/>
                    <a:tailEnd/>
                  </a14:hiddenLine>
                </a:ext>
              </a:extLst>
            </xdr:spPr>
          </xdr:sp>
          <xdr:sp macro="" textlink="">
            <xdr:nvSpPr>
              <xdr:cNvPr id="4113" name="CheckBox16" descr="No check box" hidden="1">
                <a:extLst>
                  <a:ext uri="{63B3BB69-23CF-44E3-9099-C40C66FF867C}">
                    <a14:compatExt spid="_x0000_s4113"/>
                  </a:ext>
                  <a:ext uri="{FF2B5EF4-FFF2-40B4-BE49-F238E27FC236}">
                    <a16:creationId xmlns:a16="http://schemas.microsoft.com/office/drawing/2014/main" id="{00000000-0008-0000-0A00-000011100000}"/>
                  </a:ext>
                </a:extLst>
              </xdr:cNvPr>
              <xdr:cNvSpPr/>
            </xdr:nvSpPr>
            <xdr:spPr bwMode="auto">
              <a:xfrm>
                <a:off x="8763039" y="8388205"/>
                <a:ext cx="444501" cy="18415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36281</xdr:colOff>
          <xdr:row>5</xdr:row>
          <xdr:rowOff>9071</xdr:rowOff>
        </xdr:from>
        <xdr:to>
          <xdr:col>10</xdr:col>
          <xdr:colOff>0</xdr:colOff>
          <xdr:row>6</xdr:row>
          <xdr:rowOff>0</xdr:rowOff>
        </xdr:to>
        <xdr:grpSp>
          <xdr:nvGrpSpPr>
            <xdr:cNvPr id="62" name="Group 61" descr="HDHP check boxes">
              <a:extLst>
                <a:ext uri="{FF2B5EF4-FFF2-40B4-BE49-F238E27FC236}">
                  <a16:creationId xmlns:a16="http://schemas.microsoft.com/office/drawing/2014/main" id="{00000000-0008-0000-0A00-00003E000000}"/>
                </a:ext>
              </a:extLst>
            </xdr:cNvPr>
            <xdr:cNvGrpSpPr/>
          </xdr:nvGrpSpPr>
          <xdr:grpSpPr>
            <a:xfrm>
              <a:off x="13561781" y="1247321"/>
              <a:ext cx="1430569" cy="238579"/>
              <a:chOff x="8032737" y="8388166"/>
              <a:chExt cx="1174784" cy="184152"/>
            </a:xfrm>
          </xdr:grpSpPr>
          <xdr:sp macro="" textlink="">
            <xdr:nvSpPr>
              <xdr:cNvPr id="4138" name="CheckBox13" descr="Yes check box" hidden="1">
                <a:extLst>
                  <a:ext uri="{63B3BB69-23CF-44E3-9099-C40C66FF867C}">
                    <a14:compatExt spid="_x0000_s4138"/>
                  </a:ext>
                  <a:ext uri="{FF2B5EF4-FFF2-40B4-BE49-F238E27FC236}">
                    <a16:creationId xmlns:a16="http://schemas.microsoft.com/office/drawing/2014/main" id="{00000000-0008-0000-0A00-00002A100000}"/>
                  </a:ext>
                </a:extLst>
              </xdr:cNvPr>
              <xdr:cNvSpPr/>
            </xdr:nvSpPr>
            <xdr:spPr bwMode="auto">
              <a:xfrm>
                <a:off x="8032737" y="8388394"/>
                <a:ext cx="723897" cy="177798"/>
              </a:xfrm>
              <a:prstGeom prst="rect">
                <a:avLst/>
              </a:prstGeom>
              <a:noFill/>
              <a:ln>
                <a:noFill/>
              </a:ln>
              <a:extLst>
                <a:ext uri="{91240B29-F687-4F45-9708-019B960494DF}">
                  <a14:hiddenLine w="9525">
                    <a:noFill/>
                    <a:miter lim="800000"/>
                    <a:headEnd/>
                    <a:tailEnd/>
                  </a14:hiddenLine>
                </a:ext>
              </a:extLst>
            </xdr:spPr>
          </xdr:sp>
          <xdr:sp macro="" textlink="">
            <xdr:nvSpPr>
              <xdr:cNvPr id="4139" name="CheckBox14" descr="No check box" hidden="1">
                <a:extLst>
                  <a:ext uri="{63B3BB69-23CF-44E3-9099-C40C66FF867C}">
                    <a14:compatExt spid="_x0000_s4139"/>
                  </a:ext>
                  <a:ext uri="{FF2B5EF4-FFF2-40B4-BE49-F238E27FC236}">
                    <a16:creationId xmlns:a16="http://schemas.microsoft.com/office/drawing/2014/main" id="{00000000-0008-0000-0A00-00002B100000}"/>
                  </a:ext>
                </a:extLst>
              </xdr:cNvPr>
              <xdr:cNvSpPr/>
            </xdr:nvSpPr>
            <xdr:spPr bwMode="auto">
              <a:xfrm>
                <a:off x="8763020" y="8388166"/>
                <a:ext cx="444501" cy="18415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48190</xdr:colOff>
          <xdr:row>4</xdr:row>
          <xdr:rowOff>9071</xdr:rowOff>
        </xdr:from>
        <xdr:to>
          <xdr:col>9</xdr:col>
          <xdr:colOff>1488280</xdr:colOff>
          <xdr:row>5</xdr:row>
          <xdr:rowOff>0</xdr:rowOff>
        </xdr:to>
        <xdr:grpSp>
          <xdr:nvGrpSpPr>
            <xdr:cNvPr id="65" name="Group 64" descr="FFS check boxes">
              <a:extLst>
                <a:ext uri="{FF2B5EF4-FFF2-40B4-BE49-F238E27FC236}">
                  <a16:creationId xmlns:a16="http://schemas.microsoft.com/office/drawing/2014/main" id="{00000000-0008-0000-0A00-000041000000}"/>
                </a:ext>
              </a:extLst>
            </xdr:cNvPr>
            <xdr:cNvGrpSpPr/>
          </xdr:nvGrpSpPr>
          <xdr:grpSpPr>
            <a:xfrm>
              <a:off x="13573690" y="999671"/>
              <a:ext cx="1417230" cy="238579"/>
              <a:chOff x="8032752" y="8388167"/>
              <a:chExt cx="1174759" cy="184152"/>
            </a:xfrm>
          </xdr:grpSpPr>
          <xdr:sp macro="" textlink="">
            <xdr:nvSpPr>
              <xdr:cNvPr id="4140" name="CheckBox29" descr="Yes check box" hidden="1">
                <a:extLst>
                  <a:ext uri="{63B3BB69-23CF-44E3-9099-C40C66FF867C}">
                    <a14:compatExt spid="_x0000_s4140"/>
                  </a:ext>
                  <a:ext uri="{FF2B5EF4-FFF2-40B4-BE49-F238E27FC236}">
                    <a16:creationId xmlns:a16="http://schemas.microsoft.com/office/drawing/2014/main" id="{00000000-0008-0000-0A00-00002C100000}"/>
                  </a:ext>
                </a:extLst>
              </xdr:cNvPr>
              <xdr:cNvSpPr/>
            </xdr:nvSpPr>
            <xdr:spPr bwMode="auto">
              <a:xfrm>
                <a:off x="8032752" y="8388402"/>
                <a:ext cx="723902" cy="177798"/>
              </a:xfrm>
              <a:prstGeom prst="rect">
                <a:avLst/>
              </a:prstGeom>
              <a:noFill/>
              <a:ln>
                <a:noFill/>
              </a:ln>
              <a:extLst>
                <a:ext uri="{91240B29-F687-4F45-9708-019B960494DF}">
                  <a14:hiddenLine w="9525">
                    <a:noFill/>
                    <a:miter lim="800000"/>
                    <a:headEnd/>
                    <a:tailEnd/>
                  </a14:hiddenLine>
                </a:ext>
              </a:extLst>
            </xdr:spPr>
          </xdr:sp>
          <xdr:sp macro="" textlink="">
            <xdr:nvSpPr>
              <xdr:cNvPr id="4141" name="CheckBox30" descr="No check box" hidden="1">
                <a:extLst>
                  <a:ext uri="{63B3BB69-23CF-44E3-9099-C40C66FF867C}">
                    <a14:compatExt spid="_x0000_s4141"/>
                  </a:ext>
                  <a:ext uri="{FF2B5EF4-FFF2-40B4-BE49-F238E27FC236}">
                    <a16:creationId xmlns:a16="http://schemas.microsoft.com/office/drawing/2014/main" id="{00000000-0008-0000-0A00-00002D100000}"/>
                  </a:ext>
                </a:extLst>
              </xdr:cNvPr>
              <xdr:cNvSpPr/>
            </xdr:nvSpPr>
            <xdr:spPr bwMode="auto">
              <a:xfrm>
                <a:off x="8763008" y="8388167"/>
                <a:ext cx="444503" cy="18415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45805</xdr:colOff>
          <xdr:row>3</xdr:row>
          <xdr:rowOff>11452</xdr:rowOff>
        </xdr:from>
        <xdr:to>
          <xdr:col>9</xdr:col>
          <xdr:colOff>1500186</xdr:colOff>
          <xdr:row>4</xdr:row>
          <xdr:rowOff>0</xdr:rowOff>
        </xdr:to>
        <xdr:grpSp>
          <xdr:nvGrpSpPr>
            <xdr:cNvPr id="68" name="Group 67" descr="POS check boxes">
              <a:extLst>
                <a:ext uri="{FF2B5EF4-FFF2-40B4-BE49-F238E27FC236}">
                  <a16:creationId xmlns:a16="http://schemas.microsoft.com/office/drawing/2014/main" id="{00000000-0008-0000-0A00-000044000000}"/>
                </a:ext>
              </a:extLst>
            </xdr:cNvPr>
            <xdr:cNvGrpSpPr/>
          </xdr:nvGrpSpPr>
          <xdr:grpSpPr>
            <a:xfrm>
              <a:off x="13571305" y="754402"/>
              <a:ext cx="1416281" cy="236198"/>
              <a:chOff x="8032732" y="8406717"/>
              <a:chExt cx="1169901" cy="184152"/>
            </a:xfrm>
          </xdr:grpSpPr>
          <xdr:sp macro="" textlink="">
            <xdr:nvSpPr>
              <xdr:cNvPr id="4142" name="CheckBox11" descr="Yes check box" hidden="1">
                <a:extLst>
                  <a:ext uri="{63B3BB69-23CF-44E3-9099-C40C66FF867C}">
                    <a14:compatExt spid="_x0000_s4142"/>
                  </a:ext>
                  <a:ext uri="{FF2B5EF4-FFF2-40B4-BE49-F238E27FC236}">
                    <a16:creationId xmlns:a16="http://schemas.microsoft.com/office/drawing/2014/main" id="{00000000-0008-0000-0A00-00002E100000}"/>
                  </a:ext>
                </a:extLst>
              </xdr:cNvPr>
              <xdr:cNvSpPr/>
            </xdr:nvSpPr>
            <xdr:spPr bwMode="auto">
              <a:xfrm>
                <a:off x="8032732" y="8411545"/>
                <a:ext cx="723899" cy="177798"/>
              </a:xfrm>
              <a:prstGeom prst="rect">
                <a:avLst/>
              </a:prstGeom>
              <a:noFill/>
              <a:ln>
                <a:noFill/>
              </a:ln>
              <a:extLst>
                <a:ext uri="{91240B29-F687-4F45-9708-019B960494DF}">
                  <a14:hiddenLine w="9525">
                    <a:noFill/>
                    <a:miter lim="800000"/>
                    <a:headEnd/>
                    <a:tailEnd/>
                  </a14:hiddenLine>
                </a:ext>
              </a:extLst>
            </xdr:spPr>
          </xdr:sp>
          <xdr:sp macro="" textlink="">
            <xdr:nvSpPr>
              <xdr:cNvPr id="4143" name="CheckBox12" descr="No check box" hidden="1">
                <a:extLst>
                  <a:ext uri="{63B3BB69-23CF-44E3-9099-C40C66FF867C}">
                    <a14:compatExt spid="_x0000_s4143"/>
                  </a:ext>
                  <a:ext uri="{FF2B5EF4-FFF2-40B4-BE49-F238E27FC236}">
                    <a16:creationId xmlns:a16="http://schemas.microsoft.com/office/drawing/2014/main" id="{00000000-0008-0000-0A00-00002F100000}"/>
                  </a:ext>
                </a:extLst>
              </xdr:cNvPr>
              <xdr:cNvSpPr/>
            </xdr:nvSpPr>
            <xdr:spPr bwMode="auto">
              <a:xfrm>
                <a:off x="8758131" y="8406717"/>
                <a:ext cx="444502" cy="18415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0</xdr:col>
      <xdr:colOff>190515</xdr:colOff>
      <xdr:row>61</xdr:row>
      <xdr:rowOff>11905</xdr:rowOff>
    </xdr:from>
    <xdr:to>
      <xdr:col>10</xdr:col>
      <xdr:colOff>1</xdr:colOff>
      <xdr:row>81</xdr:row>
      <xdr:rowOff>133350</xdr:rowOff>
    </xdr:to>
    <xdr:sp macro="" textlink="" fLocksText="0">
      <xdr:nvSpPr>
        <xdr:cNvPr id="71" name="TextBox 70" descr="Comments text box">
          <a:extLst>
            <a:ext uri="{FF2B5EF4-FFF2-40B4-BE49-F238E27FC236}">
              <a16:creationId xmlns:a16="http://schemas.microsoft.com/office/drawing/2014/main" id="{00000000-0008-0000-0A00-000047000000}"/>
            </a:ext>
          </a:extLst>
        </xdr:cNvPr>
        <xdr:cNvSpPr txBox="1"/>
      </xdr:nvSpPr>
      <xdr:spPr>
        <a:xfrm>
          <a:off x="190515" y="12432505"/>
          <a:ext cx="15201886" cy="39314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23</xdr:row>
      <xdr:rowOff>38101</xdr:rowOff>
    </xdr:from>
    <xdr:to>
      <xdr:col>4</xdr:col>
      <xdr:colOff>2148840</xdr:colOff>
      <xdr:row>40</xdr:row>
      <xdr:rowOff>15875</xdr:rowOff>
    </xdr:to>
    <xdr:sp macro="" textlink="" fLocksText="0">
      <xdr:nvSpPr>
        <xdr:cNvPr id="10" name="TextBox 9" descr="Check list text box">
          <a:extLst>
            <a:ext uri="{FF2B5EF4-FFF2-40B4-BE49-F238E27FC236}">
              <a16:creationId xmlns:a16="http://schemas.microsoft.com/office/drawing/2014/main" id="{00000000-0008-0000-0B00-00000A000000}"/>
            </a:ext>
          </a:extLst>
        </xdr:cNvPr>
        <xdr:cNvSpPr txBox="1"/>
      </xdr:nvSpPr>
      <xdr:spPr>
        <a:xfrm>
          <a:off x="76200" y="4371976"/>
          <a:ext cx="10378440" cy="3216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84009</xdr:colOff>
          <xdr:row>33</xdr:row>
          <xdr:rowOff>9071</xdr:rowOff>
        </xdr:from>
        <xdr:to>
          <xdr:col>2</xdr:col>
          <xdr:colOff>1258759</xdr:colOff>
          <xdr:row>34</xdr:row>
          <xdr:rowOff>2</xdr:rowOff>
        </xdr:to>
        <xdr:grpSp>
          <xdr:nvGrpSpPr>
            <xdr:cNvPr id="6" name="Group 5" descr="HMO Check boxes">
              <a:extLst>
                <a:ext uri="{FF2B5EF4-FFF2-40B4-BE49-F238E27FC236}">
                  <a16:creationId xmlns:a16="http://schemas.microsoft.com/office/drawing/2014/main" id="{00000000-0008-0000-0200-000006000000}"/>
                </a:ext>
              </a:extLst>
            </xdr:cNvPr>
            <xdr:cNvGrpSpPr/>
          </xdr:nvGrpSpPr>
          <xdr:grpSpPr>
            <a:xfrm>
              <a:off x="6679542" y="6443738"/>
              <a:ext cx="1174750" cy="261864"/>
              <a:chOff x="8032762" y="8388404"/>
              <a:chExt cx="1174773" cy="184159"/>
            </a:xfrm>
          </xdr:grpSpPr>
          <xdr:sp macro="" textlink="">
            <xdr:nvSpPr>
              <xdr:cNvPr id="3073" name="CheckBox1" descr="Yes check box"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8032762" y="8388404"/>
                <a:ext cx="723894" cy="177798"/>
              </a:xfrm>
              <a:prstGeom prst="rect">
                <a:avLst/>
              </a:prstGeom>
              <a:noFill/>
              <a:ln>
                <a:noFill/>
              </a:ln>
              <a:extLst>
                <a:ext uri="{91240B29-F687-4F45-9708-019B960494DF}">
                  <a14:hiddenLine w="9525">
                    <a:noFill/>
                    <a:miter lim="800000"/>
                    <a:headEnd/>
                    <a:tailEnd/>
                  </a14:hiddenLine>
                </a:ext>
              </a:extLst>
            </xdr:spPr>
          </xdr:sp>
          <xdr:sp macro="" textlink="">
            <xdr:nvSpPr>
              <xdr:cNvPr id="3074" name="CheckBox2" descr="No check box"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8763045" y="8388421"/>
                <a:ext cx="444490" cy="18414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82901</xdr:colOff>
          <xdr:row>36</xdr:row>
          <xdr:rowOff>15461</xdr:rowOff>
        </xdr:from>
        <xdr:to>
          <xdr:col>2</xdr:col>
          <xdr:colOff>1257651</xdr:colOff>
          <xdr:row>37</xdr:row>
          <xdr:rowOff>828</xdr:rowOff>
        </xdr:to>
        <xdr:grpSp>
          <xdr:nvGrpSpPr>
            <xdr:cNvPr id="15" name="Group 14" descr="POS Check boxes">
              <a:extLst>
                <a:ext uri="{FF2B5EF4-FFF2-40B4-BE49-F238E27FC236}">
                  <a16:creationId xmlns:a16="http://schemas.microsoft.com/office/drawing/2014/main" id="{00000000-0008-0000-0200-00000F000000}"/>
                </a:ext>
              </a:extLst>
            </xdr:cNvPr>
            <xdr:cNvGrpSpPr/>
          </xdr:nvGrpSpPr>
          <xdr:grpSpPr>
            <a:xfrm>
              <a:off x="6678434" y="7262928"/>
              <a:ext cx="1174750" cy="256300"/>
              <a:chOff x="8032750" y="8388294"/>
              <a:chExt cx="1174750" cy="184150"/>
            </a:xfrm>
          </xdr:grpSpPr>
          <xdr:sp macro="" textlink="">
            <xdr:nvSpPr>
              <xdr:cNvPr id="3079" name="CheckBox7" descr="Yes check box"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8032750" y="8388362"/>
                <a:ext cx="723900" cy="177800"/>
              </a:xfrm>
              <a:prstGeom prst="rect">
                <a:avLst/>
              </a:prstGeom>
              <a:noFill/>
              <a:ln>
                <a:noFill/>
              </a:ln>
              <a:extLst>
                <a:ext uri="{91240B29-F687-4F45-9708-019B960494DF}">
                  <a14:hiddenLine w="9525">
                    <a:noFill/>
                    <a:miter lim="800000"/>
                    <a:headEnd/>
                    <a:tailEnd/>
                  </a14:hiddenLine>
                </a:ext>
              </a:extLst>
            </xdr:spPr>
          </xdr:sp>
          <xdr:sp macro="" textlink="">
            <xdr:nvSpPr>
              <xdr:cNvPr id="3080" name="CheckBox8" descr="No check box"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8763000" y="8388294"/>
                <a:ext cx="444500"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97863</xdr:colOff>
          <xdr:row>39</xdr:row>
          <xdr:rowOff>16566</xdr:rowOff>
        </xdr:from>
        <xdr:to>
          <xdr:col>2</xdr:col>
          <xdr:colOff>1258759</xdr:colOff>
          <xdr:row>40</xdr:row>
          <xdr:rowOff>1933</xdr:rowOff>
        </xdr:to>
        <xdr:grpSp>
          <xdr:nvGrpSpPr>
            <xdr:cNvPr id="21" name="Group 20" descr="Other Check boxes">
              <a:extLst>
                <a:ext uri="{FF2B5EF4-FFF2-40B4-BE49-F238E27FC236}">
                  <a16:creationId xmlns:a16="http://schemas.microsoft.com/office/drawing/2014/main" id="{00000000-0008-0000-0200-000015000000}"/>
                </a:ext>
              </a:extLst>
            </xdr:cNvPr>
            <xdr:cNvGrpSpPr/>
          </xdr:nvGrpSpPr>
          <xdr:grpSpPr>
            <a:xfrm>
              <a:off x="6693396" y="8076833"/>
              <a:ext cx="1160896" cy="256300"/>
              <a:chOff x="8046600" y="8388225"/>
              <a:chExt cx="1160896" cy="184150"/>
            </a:xfrm>
          </xdr:grpSpPr>
          <xdr:sp macro="" textlink="">
            <xdr:nvSpPr>
              <xdr:cNvPr id="3083" name="CheckBox11" descr="Yes check box"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8046600" y="8390955"/>
                <a:ext cx="723900" cy="177800"/>
              </a:xfrm>
              <a:prstGeom prst="rect">
                <a:avLst/>
              </a:prstGeom>
              <a:noFill/>
              <a:ln>
                <a:noFill/>
              </a:ln>
              <a:extLst>
                <a:ext uri="{91240B29-F687-4F45-9708-019B960494DF}">
                  <a14:hiddenLine w="9525">
                    <a:noFill/>
                    <a:miter lim="800000"/>
                    <a:headEnd/>
                    <a:tailEnd/>
                  </a14:hiddenLine>
                </a:ext>
              </a:extLst>
            </xdr:spPr>
          </xdr:sp>
          <xdr:sp macro="" textlink="">
            <xdr:nvSpPr>
              <xdr:cNvPr id="3084" name="CheckBox12" descr="No check box"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8762996" y="8388225"/>
                <a:ext cx="444500" cy="184150"/>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0</xdr:col>
      <xdr:colOff>369093</xdr:colOff>
      <xdr:row>209</xdr:row>
      <xdr:rowOff>0</xdr:rowOff>
    </xdr:from>
    <xdr:to>
      <xdr:col>4</xdr:col>
      <xdr:colOff>732233</xdr:colOff>
      <xdr:row>221</xdr:row>
      <xdr:rowOff>47624</xdr:rowOff>
    </xdr:to>
    <xdr:sp macro="" textlink="" fLocksText="0">
      <xdr:nvSpPr>
        <xdr:cNvPr id="53" name="TextBox 52" descr="Comments text box">
          <a:extLst>
            <a:ext uri="{FF2B5EF4-FFF2-40B4-BE49-F238E27FC236}">
              <a16:creationId xmlns:a16="http://schemas.microsoft.com/office/drawing/2014/main" id="{00000000-0008-0000-0200-000035000000}"/>
            </a:ext>
          </a:extLst>
        </xdr:cNvPr>
        <xdr:cNvSpPr txBox="1"/>
      </xdr:nvSpPr>
      <xdr:spPr>
        <a:xfrm>
          <a:off x="369093" y="37760673"/>
          <a:ext cx="10048875" cy="2333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2</xdr:col>
          <xdr:colOff>98830</xdr:colOff>
          <xdr:row>34</xdr:row>
          <xdr:rowOff>13300</xdr:rowOff>
        </xdr:from>
        <xdr:to>
          <xdr:col>2</xdr:col>
          <xdr:colOff>1273580</xdr:colOff>
          <xdr:row>35</xdr:row>
          <xdr:rowOff>4232</xdr:rowOff>
        </xdr:to>
        <xdr:grpSp>
          <xdr:nvGrpSpPr>
            <xdr:cNvPr id="2" name="Group 1" descr="HMO Check boxes">
              <a:extLst>
                <a:ext uri="{FF2B5EF4-FFF2-40B4-BE49-F238E27FC236}">
                  <a16:creationId xmlns:a16="http://schemas.microsoft.com/office/drawing/2014/main" id="{00000000-0008-0000-0200-000002000000}"/>
                </a:ext>
              </a:extLst>
            </xdr:cNvPr>
            <xdr:cNvGrpSpPr/>
          </xdr:nvGrpSpPr>
          <xdr:grpSpPr>
            <a:xfrm>
              <a:off x="6694363" y="6718900"/>
              <a:ext cx="1174750" cy="261865"/>
              <a:chOff x="8032762" y="8388399"/>
              <a:chExt cx="1174773" cy="184161"/>
            </a:xfrm>
          </xdr:grpSpPr>
          <xdr:sp macro="" textlink="">
            <xdr:nvSpPr>
              <xdr:cNvPr id="3123" name="CheckBox3" descr="Yes check box"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8032762" y="8388399"/>
                <a:ext cx="723894" cy="177798"/>
              </a:xfrm>
              <a:prstGeom prst="rect">
                <a:avLst/>
              </a:prstGeom>
              <a:noFill/>
              <a:ln>
                <a:noFill/>
              </a:ln>
              <a:extLst>
                <a:ext uri="{91240B29-F687-4F45-9708-019B960494DF}">
                  <a14:hiddenLine w="9525">
                    <a:noFill/>
                    <a:miter lim="800000"/>
                    <a:headEnd/>
                    <a:tailEnd/>
                  </a14:hiddenLine>
                </a:ext>
              </a:extLst>
            </xdr:spPr>
          </xdr:sp>
          <xdr:sp macro="" textlink="">
            <xdr:nvSpPr>
              <xdr:cNvPr id="3124" name="CheckBox4" descr="No check box"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8763045" y="8388418"/>
                <a:ext cx="444490" cy="18414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92485</xdr:colOff>
          <xdr:row>35</xdr:row>
          <xdr:rowOff>6949</xdr:rowOff>
        </xdr:from>
        <xdr:to>
          <xdr:col>2</xdr:col>
          <xdr:colOff>1267235</xdr:colOff>
          <xdr:row>35</xdr:row>
          <xdr:rowOff>273047</xdr:rowOff>
        </xdr:to>
        <xdr:grpSp>
          <xdr:nvGrpSpPr>
            <xdr:cNvPr id="3" name="Group 2" descr="HMO Check boxes">
              <a:extLst>
                <a:ext uri="{FF2B5EF4-FFF2-40B4-BE49-F238E27FC236}">
                  <a16:creationId xmlns:a16="http://schemas.microsoft.com/office/drawing/2014/main" id="{00000000-0008-0000-0200-000003000000}"/>
                </a:ext>
              </a:extLst>
            </xdr:cNvPr>
            <xdr:cNvGrpSpPr/>
          </xdr:nvGrpSpPr>
          <xdr:grpSpPr>
            <a:xfrm>
              <a:off x="6688018" y="6983482"/>
              <a:ext cx="1174750" cy="266098"/>
              <a:chOff x="8032762" y="8388402"/>
              <a:chExt cx="1174773" cy="184156"/>
            </a:xfrm>
          </xdr:grpSpPr>
          <xdr:sp macro="" textlink="">
            <xdr:nvSpPr>
              <xdr:cNvPr id="3125" name="CheckBox9" descr="Yes check box"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8032762" y="8388402"/>
                <a:ext cx="723894" cy="177798"/>
              </a:xfrm>
              <a:prstGeom prst="rect">
                <a:avLst/>
              </a:prstGeom>
              <a:noFill/>
              <a:ln>
                <a:noFill/>
              </a:ln>
              <a:extLst>
                <a:ext uri="{91240B29-F687-4F45-9708-019B960494DF}">
                  <a14:hiddenLine w="9525">
                    <a:noFill/>
                    <a:miter lim="800000"/>
                    <a:headEnd/>
                    <a:tailEnd/>
                  </a14:hiddenLine>
                </a:ext>
              </a:extLst>
            </xdr:spPr>
          </xdr:sp>
          <xdr:sp macro="" textlink="">
            <xdr:nvSpPr>
              <xdr:cNvPr id="3126" name="CheckBox10" descr="No check box"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8763045" y="8388417"/>
                <a:ext cx="444490" cy="184141"/>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92485</xdr:colOff>
          <xdr:row>37</xdr:row>
          <xdr:rowOff>6954</xdr:rowOff>
        </xdr:from>
        <xdr:to>
          <xdr:col>2</xdr:col>
          <xdr:colOff>1267235</xdr:colOff>
          <xdr:row>37</xdr:row>
          <xdr:rowOff>273052</xdr:rowOff>
        </xdr:to>
        <xdr:grpSp>
          <xdr:nvGrpSpPr>
            <xdr:cNvPr id="4" name="Group 3" descr="HMO Check boxes">
              <a:extLst>
                <a:ext uri="{FF2B5EF4-FFF2-40B4-BE49-F238E27FC236}">
                  <a16:creationId xmlns:a16="http://schemas.microsoft.com/office/drawing/2014/main" id="{00000000-0008-0000-0200-000004000000}"/>
                </a:ext>
              </a:extLst>
            </xdr:cNvPr>
            <xdr:cNvGrpSpPr/>
          </xdr:nvGrpSpPr>
          <xdr:grpSpPr>
            <a:xfrm>
              <a:off x="6688018" y="7525354"/>
              <a:ext cx="1174750" cy="266098"/>
              <a:chOff x="8032762" y="8388402"/>
              <a:chExt cx="1174773" cy="184156"/>
            </a:xfrm>
          </xdr:grpSpPr>
          <xdr:sp macro="" textlink="">
            <xdr:nvSpPr>
              <xdr:cNvPr id="3127" name="CheckBox5" descr="Yes check box"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8032762" y="8388402"/>
                <a:ext cx="723894" cy="177798"/>
              </a:xfrm>
              <a:prstGeom prst="rect">
                <a:avLst/>
              </a:prstGeom>
              <a:noFill/>
              <a:ln>
                <a:noFill/>
              </a:ln>
              <a:extLst>
                <a:ext uri="{91240B29-F687-4F45-9708-019B960494DF}">
                  <a14:hiddenLine w="9525">
                    <a:noFill/>
                    <a:miter lim="800000"/>
                    <a:headEnd/>
                    <a:tailEnd/>
                  </a14:hiddenLine>
                </a:ext>
              </a:extLst>
            </xdr:spPr>
          </xdr:sp>
          <xdr:sp macro="" textlink="">
            <xdr:nvSpPr>
              <xdr:cNvPr id="3128" name="CheckBox6" descr="No check box"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8763045" y="8388417"/>
                <a:ext cx="444490" cy="184141"/>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96723</xdr:colOff>
          <xdr:row>38</xdr:row>
          <xdr:rowOff>11185</xdr:rowOff>
        </xdr:from>
        <xdr:to>
          <xdr:col>2</xdr:col>
          <xdr:colOff>1271473</xdr:colOff>
          <xdr:row>39</xdr:row>
          <xdr:rowOff>2116</xdr:rowOff>
        </xdr:to>
        <xdr:grpSp>
          <xdr:nvGrpSpPr>
            <xdr:cNvPr id="5" name="Group 4" descr="HMO Check boxes">
              <a:extLst>
                <a:ext uri="{FF2B5EF4-FFF2-40B4-BE49-F238E27FC236}">
                  <a16:creationId xmlns:a16="http://schemas.microsoft.com/office/drawing/2014/main" id="{00000000-0008-0000-0200-000005000000}"/>
                </a:ext>
              </a:extLst>
            </xdr:cNvPr>
            <xdr:cNvGrpSpPr/>
          </xdr:nvGrpSpPr>
          <xdr:grpSpPr>
            <a:xfrm>
              <a:off x="6692256" y="7800518"/>
              <a:ext cx="1174750" cy="261865"/>
              <a:chOff x="8032762" y="8388399"/>
              <a:chExt cx="1174773" cy="184161"/>
            </a:xfrm>
          </xdr:grpSpPr>
          <xdr:sp macro="" textlink="">
            <xdr:nvSpPr>
              <xdr:cNvPr id="3129" name="CheckBox13" descr="Yes check box"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8032762" y="8388399"/>
                <a:ext cx="723894" cy="177798"/>
              </a:xfrm>
              <a:prstGeom prst="rect">
                <a:avLst/>
              </a:prstGeom>
              <a:noFill/>
              <a:ln>
                <a:noFill/>
              </a:ln>
              <a:extLst>
                <a:ext uri="{91240B29-F687-4F45-9708-019B960494DF}">
                  <a14:hiddenLine w="9525">
                    <a:noFill/>
                    <a:miter lim="800000"/>
                    <a:headEnd/>
                    <a:tailEnd/>
                  </a14:hiddenLine>
                </a:ext>
              </a:extLst>
            </xdr:spPr>
          </xdr:sp>
          <xdr:sp macro="" textlink="">
            <xdr:nvSpPr>
              <xdr:cNvPr id="3130" name="CheckBox14" descr="No check box"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8763045" y="8388418"/>
                <a:ext cx="444490" cy="184142"/>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264570</xdr:colOff>
      <xdr:row>38</xdr:row>
      <xdr:rowOff>0</xdr:rowOff>
    </xdr:from>
    <xdr:to>
      <xdr:col>6</xdr:col>
      <xdr:colOff>581189</xdr:colOff>
      <xdr:row>50</xdr:row>
      <xdr:rowOff>92605</xdr:rowOff>
    </xdr:to>
    <xdr:sp macro="" textlink="" fLocksText="0">
      <xdr:nvSpPr>
        <xdr:cNvPr id="2" name="TextBox 1" descr="Comments text box">
          <a:extLst>
            <a:ext uri="{FF2B5EF4-FFF2-40B4-BE49-F238E27FC236}">
              <a16:creationId xmlns:a16="http://schemas.microsoft.com/office/drawing/2014/main" id="{00000000-0008-0000-0300-000002000000}"/>
            </a:ext>
          </a:extLst>
        </xdr:cNvPr>
        <xdr:cNvSpPr txBox="1"/>
      </xdr:nvSpPr>
      <xdr:spPr>
        <a:xfrm>
          <a:off x="264570" y="6692900"/>
          <a:ext cx="8895469" cy="2454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244230</xdr:colOff>
      <xdr:row>44</xdr:row>
      <xdr:rowOff>1</xdr:rowOff>
    </xdr:from>
    <xdr:to>
      <xdr:col>13</xdr:col>
      <xdr:colOff>1050192</xdr:colOff>
      <xdr:row>56</xdr:row>
      <xdr:rowOff>31751</xdr:rowOff>
    </xdr:to>
    <xdr:sp macro="" textlink="" fLocksText="0">
      <xdr:nvSpPr>
        <xdr:cNvPr id="2" name="TextBox 1" descr="Comments text box">
          <a:extLst>
            <a:ext uri="{FF2B5EF4-FFF2-40B4-BE49-F238E27FC236}">
              <a16:creationId xmlns:a16="http://schemas.microsoft.com/office/drawing/2014/main" id="{00000000-0008-0000-0400-000002000000}"/>
            </a:ext>
          </a:extLst>
        </xdr:cNvPr>
        <xdr:cNvSpPr txBox="1"/>
      </xdr:nvSpPr>
      <xdr:spPr>
        <a:xfrm>
          <a:off x="244230" y="7215189"/>
          <a:ext cx="11759712" cy="231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190490</xdr:colOff>
      <xdr:row>48</xdr:row>
      <xdr:rowOff>31749</xdr:rowOff>
    </xdr:from>
    <xdr:to>
      <xdr:col>5</xdr:col>
      <xdr:colOff>0</xdr:colOff>
      <xdr:row>63</xdr:row>
      <xdr:rowOff>108856</xdr:rowOff>
    </xdr:to>
    <xdr:sp macro="" textlink="" fLocksText="0">
      <xdr:nvSpPr>
        <xdr:cNvPr id="2" name="TextBox 1" descr="Comments text box">
          <a:extLst>
            <a:ext uri="{FF2B5EF4-FFF2-40B4-BE49-F238E27FC236}">
              <a16:creationId xmlns:a16="http://schemas.microsoft.com/office/drawing/2014/main" id="{00000000-0008-0000-0500-000002000000}"/>
            </a:ext>
          </a:extLst>
        </xdr:cNvPr>
        <xdr:cNvSpPr txBox="1"/>
      </xdr:nvSpPr>
      <xdr:spPr>
        <a:xfrm>
          <a:off x="190490" y="11233149"/>
          <a:ext cx="11402796" cy="3506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272130</xdr:colOff>
      <xdr:row>158</xdr:row>
      <xdr:rowOff>0</xdr:rowOff>
    </xdr:from>
    <xdr:to>
      <xdr:col>8</xdr:col>
      <xdr:colOff>1333500</xdr:colOff>
      <xdr:row>170</xdr:row>
      <xdr:rowOff>26081</xdr:rowOff>
    </xdr:to>
    <xdr:sp macro="" textlink="" fLocksText="0">
      <xdr:nvSpPr>
        <xdr:cNvPr id="2" name="TextBox 1" descr="Comments text box">
          <a:extLst>
            <a:ext uri="{FF2B5EF4-FFF2-40B4-BE49-F238E27FC236}">
              <a16:creationId xmlns:a16="http://schemas.microsoft.com/office/drawing/2014/main" id="{00000000-0008-0000-0600-000002000000}"/>
            </a:ext>
          </a:extLst>
        </xdr:cNvPr>
        <xdr:cNvSpPr txBox="1"/>
      </xdr:nvSpPr>
      <xdr:spPr>
        <a:xfrm>
          <a:off x="272130" y="29146500"/>
          <a:ext cx="16457234" cy="23120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272130</xdr:colOff>
      <xdr:row>60</xdr:row>
      <xdr:rowOff>1</xdr:rowOff>
    </xdr:from>
    <xdr:to>
      <xdr:col>14</xdr:col>
      <xdr:colOff>156307</xdr:colOff>
      <xdr:row>77</xdr:row>
      <xdr:rowOff>29308</xdr:rowOff>
    </xdr:to>
    <xdr:sp macro="" textlink="" fLocksText="0">
      <xdr:nvSpPr>
        <xdr:cNvPr id="2" name="TextBox 1" descr="Comments text box">
          <a:extLst>
            <a:ext uri="{FF2B5EF4-FFF2-40B4-BE49-F238E27FC236}">
              <a16:creationId xmlns:a16="http://schemas.microsoft.com/office/drawing/2014/main" id="{00000000-0008-0000-0700-000002000000}"/>
            </a:ext>
          </a:extLst>
        </xdr:cNvPr>
        <xdr:cNvSpPr txBox="1"/>
      </xdr:nvSpPr>
      <xdr:spPr>
        <a:xfrm>
          <a:off x="272130" y="11732847"/>
          <a:ext cx="12740485" cy="32922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317497</xdr:colOff>
      <xdr:row>60</xdr:row>
      <xdr:rowOff>-1</xdr:rowOff>
    </xdr:from>
    <xdr:to>
      <xdr:col>8</xdr:col>
      <xdr:colOff>605517</xdr:colOff>
      <xdr:row>73</xdr:row>
      <xdr:rowOff>13606</xdr:rowOff>
    </xdr:to>
    <xdr:sp macro="" textlink="" fLocksText="0">
      <xdr:nvSpPr>
        <xdr:cNvPr id="2" name="TextBox 1" descr="Comments text box">
          <a:extLst>
            <a:ext uri="{FF2B5EF4-FFF2-40B4-BE49-F238E27FC236}">
              <a16:creationId xmlns:a16="http://schemas.microsoft.com/office/drawing/2014/main" id="{00000000-0008-0000-0800-000002000000}"/>
            </a:ext>
          </a:extLst>
        </xdr:cNvPr>
        <xdr:cNvSpPr txBox="1"/>
      </xdr:nvSpPr>
      <xdr:spPr>
        <a:xfrm>
          <a:off x="317497" y="12069535"/>
          <a:ext cx="14242146"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281214</xdr:colOff>
      <xdr:row>81</xdr:row>
      <xdr:rowOff>8466</xdr:rowOff>
    </xdr:from>
    <xdr:to>
      <xdr:col>6</xdr:col>
      <xdr:colOff>1413933</xdr:colOff>
      <xdr:row>100</xdr:row>
      <xdr:rowOff>8465</xdr:rowOff>
    </xdr:to>
    <xdr:sp macro="" textlink="" fLocksText="0">
      <xdr:nvSpPr>
        <xdr:cNvPr id="2" name="TextBox 1" descr="Comments text box">
          <a:extLst>
            <a:ext uri="{FF2B5EF4-FFF2-40B4-BE49-F238E27FC236}">
              <a16:creationId xmlns:a16="http://schemas.microsoft.com/office/drawing/2014/main" id="{00000000-0008-0000-0900-000002000000}"/>
            </a:ext>
          </a:extLst>
        </xdr:cNvPr>
        <xdr:cNvSpPr txBox="1"/>
      </xdr:nvSpPr>
      <xdr:spPr>
        <a:xfrm>
          <a:off x="281214" y="18821399"/>
          <a:ext cx="10886319" cy="3699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ontrol" Target="../activeX/activeX31.xml"/><Relationship Id="rId13" Type="http://schemas.openxmlformats.org/officeDocument/2006/relationships/image" Target="../media/image33.emf"/><Relationship Id="rId18" Type="http://schemas.openxmlformats.org/officeDocument/2006/relationships/control" Target="../activeX/activeX36.xml"/><Relationship Id="rId26" Type="http://schemas.openxmlformats.org/officeDocument/2006/relationships/control" Target="../activeX/activeX40.xml"/><Relationship Id="rId3" Type="http://schemas.openxmlformats.org/officeDocument/2006/relationships/vmlDrawing" Target="../drawings/vmlDrawing3.vml"/><Relationship Id="rId21" Type="http://schemas.openxmlformats.org/officeDocument/2006/relationships/image" Target="../media/image37.emf"/><Relationship Id="rId7" Type="http://schemas.openxmlformats.org/officeDocument/2006/relationships/image" Target="../media/image30.emf"/><Relationship Id="rId12" Type="http://schemas.openxmlformats.org/officeDocument/2006/relationships/control" Target="../activeX/activeX33.xml"/><Relationship Id="rId17" Type="http://schemas.openxmlformats.org/officeDocument/2006/relationships/image" Target="../media/image35.emf"/><Relationship Id="rId25" Type="http://schemas.openxmlformats.org/officeDocument/2006/relationships/image" Target="../media/image39.emf"/><Relationship Id="rId2" Type="http://schemas.openxmlformats.org/officeDocument/2006/relationships/drawing" Target="../drawings/drawing10.xml"/><Relationship Id="rId16" Type="http://schemas.openxmlformats.org/officeDocument/2006/relationships/control" Target="../activeX/activeX35.xml"/><Relationship Id="rId20" Type="http://schemas.openxmlformats.org/officeDocument/2006/relationships/control" Target="../activeX/activeX37.xml"/><Relationship Id="rId29" Type="http://schemas.openxmlformats.org/officeDocument/2006/relationships/image" Target="../media/image41.emf"/><Relationship Id="rId1" Type="http://schemas.openxmlformats.org/officeDocument/2006/relationships/printerSettings" Target="../printerSettings/printerSettings11.bin"/><Relationship Id="rId6" Type="http://schemas.openxmlformats.org/officeDocument/2006/relationships/control" Target="../activeX/activeX30.xml"/><Relationship Id="rId11" Type="http://schemas.openxmlformats.org/officeDocument/2006/relationships/image" Target="../media/image32.emf"/><Relationship Id="rId24" Type="http://schemas.openxmlformats.org/officeDocument/2006/relationships/control" Target="../activeX/activeX39.xml"/><Relationship Id="rId5" Type="http://schemas.openxmlformats.org/officeDocument/2006/relationships/image" Target="../media/image29.emf"/><Relationship Id="rId15" Type="http://schemas.openxmlformats.org/officeDocument/2006/relationships/image" Target="../media/image34.emf"/><Relationship Id="rId23" Type="http://schemas.openxmlformats.org/officeDocument/2006/relationships/image" Target="../media/image38.emf"/><Relationship Id="rId28" Type="http://schemas.openxmlformats.org/officeDocument/2006/relationships/control" Target="../activeX/activeX41.xml"/><Relationship Id="rId10" Type="http://schemas.openxmlformats.org/officeDocument/2006/relationships/control" Target="../activeX/activeX32.xml"/><Relationship Id="rId19" Type="http://schemas.openxmlformats.org/officeDocument/2006/relationships/image" Target="../media/image36.emf"/><Relationship Id="rId31" Type="http://schemas.openxmlformats.org/officeDocument/2006/relationships/image" Target="../media/image42.emf"/><Relationship Id="rId4" Type="http://schemas.openxmlformats.org/officeDocument/2006/relationships/control" Target="../activeX/activeX29.xml"/><Relationship Id="rId9" Type="http://schemas.openxmlformats.org/officeDocument/2006/relationships/image" Target="../media/image31.emf"/><Relationship Id="rId14" Type="http://schemas.openxmlformats.org/officeDocument/2006/relationships/control" Target="../activeX/activeX34.xml"/><Relationship Id="rId22" Type="http://schemas.openxmlformats.org/officeDocument/2006/relationships/control" Target="../activeX/activeX38.xml"/><Relationship Id="rId27" Type="http://schemas.openxmlformats.org/officeDocument/2006/relationships/image" Target="../media/image40.emf"/><Relationship Id="rId30" Type="http://schemas.openxmlformats.org/officeDocument/2006/relationships/control" Target="../activeX/activeX4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17.xml"/><Relationship Id="rId13" Type="http://schemas.openxmlformats.org/officeDocument/2006/relationships/image" Target="../media/image19.emf"/><Relationship Id="rId18" Type="http://schemas.openxmlformats.org/officeDocument/2006/relationships/control" Target="../activeX/activeX22.xml"/><Relationship Id="rId26" Type="http://schemas.openxmlformats.org/officeDocument/2006/relationships/control" Target="../activeX/activeX26.xml"/><Relationship Id="rId3" Type="http://schemas.openxmlformats.org/officeDocument/2006/relationships/vmlDrawing" Target="../drawings/vmlDrawing2.vml"/><Relationship Id="rId21" Type="http://schemas.openxmlformats.org/officeDocument/2006/relationships/image" Target="../media/image23.emf"/><Relationship Id="rId7" Type="http://schemas.openxmlformats.org/officeDocument/2006/relationships/image" Target="../media/image16.emf"/><Relationship Id="rId12" Type="http://schemas.openxmlformats.org/officeDocument/2006/relationships/control" Target="../activeX/activeX19.xml"/><Relationship Id="rId17" Type="http://schemas.openxmlformats.org/officeDocument/2006/relationships/image" Target="../media/image21.emf"/><Relationship Id="rId25" Type="http://schemas.openxmlformats.org/officeDocument/2006/relationships/image" Target="../media/image25.emf"/><Relationship Id="rId2" Type="http://schemas.openxmlformats.org/officeDocument/2006/relationships/drawing" Target="../drawings/drawing2.xml"/><Relationship Id="rId16" Type="http://schemas.openxmlformats.org/officeDocument/2006/relationships/control" Target="../activeX/activeX21.xml"/><Relationship Id="rId20" Type="http://schemas.openxmlformats.org/officeDocument/2006/relationships/control" Target="../activeX/activeX23.xml"/><Relationship Id="rId29" Type="http://schemas.openxmlformats.org/officeDocument/2006/relationships/image" Target="../media/image27.emf"/><Relationship Id="rId1" Type="http://schemas.openxmlformats.org/officeDocument/2006/relationships/printerSettings" Target="../printerSettings/printerSettings3.bin"/><Relationship Id="rId6" Type="http://schemas.openxmlformats.org/officeDocument/2006/relationships/control" Target="../activeX/activeX16.xml"/><Relationship Id="rId11" Type="http://schemas.openxmlformats.org/officeDocument/2006/relationships/image" Target="../media/image18.emf"/><Relationship Id="rId24" Type="http://schemas.openxmlformats.org/officeDocument/2006/relationships/control" Target="../activeX/activeX25.xml"/><Relationship Id="rId5" Type="http://schemas.openxmlformats.org/officeDocument/2006/relationships/image" Target="../media/image15.emf"/><Relationship Id="rId15" Type="http://schemas.openxmlformats.org/officeDocument/2006/relationships/image" Target="../media/image20.emf"/><Relationship Id="rId23" Type="http://schemas.openxmlformats.org/officeDocument/2006/relationships/image" Target="../media/image24.emf"/><Relationship Id="rId28" Type="http://schemas.openxmlformats.org/officeDocument/2006/relationships/control" Target="../activeX/activeX27.xml"/><Relationship Id="rId10" Type="http://schemas.openxmlformats.org/officeDocument/2006/relationships/control" Target="../activeX/activeX18.xml"/><Relationship Id="rId19" Type="http://schemas.openxmlformats.org/officeDocument/2006/relationships/image" Target="../media/image22.emf"/><Relationship Id="rId31" Type="http://schemas.openxmlformats.org/officeDocument/2006/relationships/image" Target="../media/image28.emf"/><Relationship Id="rId4" Type="http://schemas.openxmlformats.org/officeDocument/2006/relationships/control" Target="../activeX/activeX15.xml"/><Relationship Id="rId9" Type="http://schemas.openxmlformats.org/officeDocument/2006/relationships/image" Target="../media/image17.emf"/><Relationship Id="rId14" Type="http://schemas.openxmlformats.org/officeDocument/2006/relationships/control" Target="../activeX/activeX20.xml"/><Relationship Id="rId22" Type="http://schemas.openxmlformats.org/officeDocument/2006/relationships/control" Target="../activeX/activeX24.xml"/><Relationship Id="rId27" Type="http://schemas.openxmlformats.org/officeDocument/2006/relationships/image" Target="../media/image26.emf"/><Relationship Id="rId30" Type="http://schemas.openxmlformats.org/officeDocument/2006/relationships/control" Target="../activeX/activeX2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59"/>
  <sheetViews>
    <sheetView showGridLines="0" showZeros="0" tabSelected="1" zoomScale="90" zoomScaleNormal="90" zoomScaleSheetLayoutView="40" workbookViewId="0">
      <selection activeCell="D1" sqref="D1"/>
    </sheetView>
  </sheetViews>
  <sheetFormatPr defaultColWidth="8.81640625" defaultRowHeight="15" x14ac:dyDescent="0.25"/>
  <cols>
    <col min="1" max="1" width="29.81640625" style="13" customWidth="1"/>
    <col min="2" max="2" width="81.81640625" style="13" customWidth="1"/>
    <col min="3" max="3" width="28.453125" style="13" customWidth="1"/>
    <col min="4" max="4" width="8.81640625" style="13" customWidth="1"/>
    <col min="5" max="16384" width="8.81640625" style="13"/>
  </cols>
  <sheetData>
    <row r="1" spans="1:3" ht="15.6" x14ac:dyDescent="0.3">
      <c r="A1" s="1" t="s">
        <v>0</v>
      </c>
    </row>
    <row r="2" spans="1:3" ht="15.6" x14ac:dyDescent="0.3">
      <c r="A2" s="2" t="s">
        <v>502</v>
      </c>
    </row>
    <row r="3" spans="1:3" ht="15.6" x14ac:dyDescent="0.3">
      <c r="A3" s="1" t="s">
        <v>480</v>
      </c>
    </row>
    <row r="4" spans="1:3" ht="15.6" x14ac:dyDescent="0.3">
      <c r="A4" s="27" t="s">
        <v>481</v>
      </c>
    </row>
    <row r="6" spans="1:3" x14ac:dyDescent="0.25">
      <c r="A6" s="102"/>
      <c r="B6" s="103"/>
      <c r="C6" s="104"/>
    </row>
    <row r="7" spans="1:3" ht="15.6" x14ac:dyDescent="0.25">
      <c r="A7" s="4" t="s">
        <v>1</v>
      </c>
      <c r="B7" s="3" t="s">
        <v>482</v>
      </c>
      <c r="C7" s="19">
        <v>44927</v>
      </c>
    </row>
    <row r="8" spans="1:3" ht="15.6" x14ac:dyDescent="0.25">
      <c r="A8" s="4" t="s">
        <v>2</v>
      </c>
      <c r="B8" s="3" t="s">
        <v>343</v>
      </c>
      <c r="C8" s="19">
        <v>44713</v>
      </c>
    </row>
    <row r="9" spans="1:3" ht="15.6" x14ac:dyDescent="0.25">
      <c r="A9" s="4" t="s">
        <v>4</v>
      </c>
      <c r="B9" s="3" t="s">
        <v>3</v>
      </c>
      <c r="C9" s="6"/>
    </row>
    <row r="10" spans="1:3" ht="15.6" x14ac:dyDescent="0.25">
      <c r="A10" s="4" t="s">
        <v>5</v>
      </c>
      <c r="B10" s="3" t="s">
        <v>20</v>
      </c>
      <c r="C10" s="5"/>
    </row>
    <row r="11" spans="1:3" ht="15.6" x14ac:dyDescent="0.25">
      <c r="A11" s="4" t="s">
        <v>6</v>
      </c>
      <c r="B11" s="3" t="s">
        <v>96</v>
      </c>
      <c r="C11" s="5"/>
    </row>
    <row r="12" spans="1:3" ht="15.6" x14ac:dyDescent="0.25">
      <c r="A12" s="4" t="s">
        <v>7</v>
      </c>
      <c r="B12" s="3" t="s">
        <v>68</v>
      </c>
      <c r="C12" s="5"/>
    </row>
    <row r="13" spans="1:3" ht="15.6" x14ac:dyDescent="0.25">
      <c r="A13" s="4" t="s">
        <v>8</v>
      </c>
      <c r="B13" s="3" t="s">
        <v>70</v>
      </c>
      <c r="C13" s="7"/>
    </row>
    <row r="14" spans="1:3" ht="15.6" x14ac:dyDescent="0.25">
      <c r="A14" s="4" t="s">
        <v>9</v>
      </c>
      <c r="B14" s="3" t="s">
        <v>69</v>
      </c>
      <c r="C14" s="5"/>
    </row>
    <row r="15" spans="1:3" ht="15.6" x14ac:dyDescent="0.25">
      <c r="A15" s="4" t="s">
        <v>148</v>
      </c>
      <c r="B15" s="3" t="s">
        <v>163</v>
      </c>
      <c r="C15" s="5" t="s">
        <v>316</v>
      </c>
    </row>
    <row r="16" spans="1:3" ht="15.6" x14ac:dyDescent="0.25">
      <c r="A16" s="4" t="s">
        <v>344</v>
      </c>
      <c r="B16" s="630" t="s">
        <v>441</v>
      </c>
      <c r="C16" s="5" t="s">
        <v>417</v>
      </c>
    </row>
    <row r="17" spans="1:7" ht="15.6" x14ac:dyDescent="0.25">
      <c r="A17" s="4" t="s">
        <v>345</v>
      </c>
      <c r="B17" s="3" t="s">
        <v>193</v>
      </c>
      <c r="C17" s="5" t="s">
        <v>194</v>
      </c>
    </row>
    <row r="18" spans="1:7" ht="15.6" x14ac:dyDescent="0.25">
      <c r="A18" s="4" t="s">
        <v>346</v>
      </c>
      <c r="B18" s="3" t="s">
        <v>188</v>
      </c>
      <c r="C18" s="5" t="s">
        <v>377</v>
      </c>
    </row>
    <row r="19" spans="1:7" ht="15.6" x14ac:dyDescent="0.25">
      <c r="A19" s="8"/>
      <c r="B19" s="9"/>
      <c r="C19" s="10"/>
    </row>
    <row r="20" spans="1:7" ht="15.6" x14ac:dyDescent="0.3">
      <c r="A20" s="11" t="s">
        <v>305</v>
      </c>
      <c r="B20" s="9"/>
      <c r="C20" s="10"/>
    </row>
    <row r="21" spans="1:7" x14ac:dyDescent="0.25">
      <c r="A21" s="12"/>
    </row>
    <row r="22" spans="1:7" ht="15.6" x14ac:dyDescent="0.25">
      <c r="A22" s="14" t="s">
        <v>15</v>
      </c>
      <c r="B22" s="14" t="s">
        <v>16</v>
      </c>
    </row>
    <row r="23" spans="1:7" x14ac:dyDescent="0.25">
      <c r="A23" s="15" t="s">
        <v>322</v>
      </c>
      <c r="B23" s="16" t="s">
        <v>470</v>
      </c>
    </row>
    <row r="24" spans="1:7" x14ac:dyDescent="0.25">
      <c r="A24" s="15" t="s">
        <v>323</v>
      </c>
      <c r="B24" s="16" t="s">
        <v>471</v>
      </c>
    </row>
    <row r="25" spans="1:7" x14ac:dyDescent="0.25">
      <c r="A25" s="15" t="s">
        <v>100</v>
      </c>
      <c r="B25" s="16" t="s">
        <v>356</v>
      </c>
      <c r="C25" s="15"/>
    </row>
    <row r="26" spans="1:7" x14ac:dyDescent="0.25">
      <c r="A26" s="15" t="s">
        <v>176</v>
      </c>
      <c r="B26" s="16" t="s">
        <v>357</v>
      </c>
      <c r="C26" s="15"/>
    </row>
    <row r="27" spans="1:7" x14ac:dyDescent="0.25">
      <c r="A27" s="15" t="s">
        <v>101</v>
      </c>
      <c r="B27" s="16" t="s">
        <v>472</v>
      </c>
    </row>
    <row r="28" spans="1:7" x14ac:dyDescent="0.25">
      <c r="A28" s="15" t="s">
        <v>324</v>
      </c>
      <c r="B28" s="15" t="s">
        <v>473</v>
      </c>
    </row>
    <row r="29" spans="1:7" x14ac:dyDescent="0.25">
      <c r="A29" s="15" t="s">
        <v>325</v>
      </c>
      <c r="B29" s="15" t="s">
        <v>474</v>
      </c>
    </row>
    <row r="30" spans="1:7" x14ac:dyDescent="0.25">
      <c r="A30" s="15" t="s">
        <v>326</v>
      </c>
      <c r="B30" s="15" t="s">
        <v>475</v>
      </c>
    </row>
    <row r="31" spans="1:7" x14ac:dyDescent="0.25">
      <c r="A31" s="15" t="s">
        <v>327</v>
      </c>
      <c r="B31" s="16" t="s">
        <v>469</v>
      </c>
    </row>
    <row r="32" spans="1:7" x14ac:dyDescent="0.25">
      <c r="A32" s="15" t="s">
        <v>301</v>
      </c>
      <c r="B32" s="16" t="s">
        <v>476</v>
      </c>
      <c r="C32" s="15"/>
      <c r="D32" s="15"/>
      <c r="E32" s="15"/>
      <c r="F32" s="15"/>
      <c r="G32" s="15"/>
    </row>
    <row r="33" spans="1:7" x14ac:dyDescent="0.25">
      <c r="A33" s="15" t="s">
        <v>195</v>
      </c>
      <c r="B33" s="13" t="s">
        <v>477</v>
      </c>
      <c r="C33" s="15"/>
      <c r="D33" s="15"/>
      <c r="E33" s="15"/>
      <c r="F33" s="15"/>
      <c r="G33" s="15"/>
    </row>
    <row r="34" spans="1:7" x14ac:dyDescent="0.25">
      <c r="A34" s="15" t="s">
        <v>196</v>
      </c>
      <c r="B34" s="16" t="s">
        <v>197</v>
      </c>
      <c r="C34" s="15"/>
      <c r="D34" s="15"/>
      <c r="E34" s="15"/>
      <c r="F34" s="15"/>
      <c r="G34" s="15"/>
    </row>
    <row r="35" spans="1:7" x14ac:dyDescent="0.25">
      <c r="A35" s="15"/>
      <c r="B35" s="15"/>
      <c r="C35" s="15"/>
      <c r="D35" s="15"/>
      <c r="E35" s="15"/>
      <c r="F35" s="15"/>
      <c r="G35" s="15"/>
    </row>
    <row r="36" spans="1:7" x14ac:dyDescent="0.25">
      <c r="D36" s="15"/>
      <c r="E36" s="15"/>
      <c r="F36" s="15"/>
      <c r="G36" s="15"/>
    </row>
    <row r="37" spans="1:7" x14ac:dyDescent="0.25">
      <c r="C37" s="15"/>
      <c r="D37" s="15"/>
      <c r="E37" s="15"/>
      <c r="F37" s="15"/>
      <c r="G37" s="15"/>
    </row>
    <row r="38" spans="1:7" x14ac:dyDescent="0.25">
      <c r="A38" s="15"/>
      <c r="B38" s="15"/>
      <c r="C38" s="15"/>
      <c r="D38" s="15"/>
      <c r="E38" s="15"/>
      <c r="F38" s="15"/>
      <c r="G38" s="15"/>
    </row>
    <row r="39" spans="1:7" x14ac:dyDescent="0.25">
      <c r="A39" s="15"/>
      <c r="B39" s="15"/>
      <c r="C39" s="15"/>
      <c r="D39" s="15"/>
      <c r="E39" s="15"/>
      <c r="F39" s="15"/>
      <c r="G39" s="15"/>
    </row>
    <row r="40" spans="1:7" x14ac:dyDescent="0.25">
      <c r="A40" s="15"/>
      <c r="B40" s="15"/>
      <c r="C40" s="15"/>
      <c r="D40" s="15"/>
      <c r="E40" s="15"/>
      <c r="F40" s="15"/>
      <c r="G40" s="15"/>
    </row>
    <row r="41" spans="1:7" x14ac:dyDescent="0.25">
      <c r="A41" s="15"/>
      <c r="B41" s="15"/>
      <c r="C41" s="15"/>
      <c r="D41" s="15"/>
      <c r="E41" s="15"/>
      <c r="F41" s="15"/>
      <c r="G41" s="15"/>
    </row>
    <row r="42" spans="1:7" x14ac:dyDescent="0.25">
      <c r="A42" s="15"/>
      <c r="B42" s="15"/>
      <c r="C42" s="15"/>
      <c r="D42" s="15"/>
      <c r="E42" s="15"/>
      <c r="F42" s="15"/>
      <c r="G42" s="15"/>
    </row>
    <row r="43" spans="1:7" x14ac:dyDescent="0.25">
      <c r="A43" s="15"/>
      <c r="B43" s="15"/>
      <c r="C43" s="15"/>
      <c r="D43" s="15"/>
      <c r="E43" s="15"/>
      <c r="F43" s="15"/>
      <c r="G43" s="15"/>
    </row>
    <row r="44" spans="1:7" x14ac:dyDescent="0.25">
      <c r="A44" s="15"/>
      <c r="B44" s="15"/>
      <c r="C44" s="15"/>
      <c r="D44" s="15"/>
      <c r="E44" s="15"/>
      <c r="F44" s="15"/>
      <c r="G44" s="15"/>
    </row>
    <row r="45" spans="1:7" x14ac:dyDescent="0.25">
      <c r="A45" s="15"/>
      <c r="B45" s="15"/>
      <c r="C45" s="15"/>
      <c r="D45" s="15"/>
      <c r="E45" s="15"/>
      <c r="F45" s="15"/>
      <c r="G45" s="15"/>
    </row>
    <row r="46" spans="1:7" x14ac:dyDescent="0.25">
      <c r="A46" s="15"/>
      <c r="B46" s="15"/>
      <c r="C46" s="15"/>
      <c r="D46" s="15"/>
      <c r="E46" s="15"/>
      <c r="F46" s="15"/>
      <c r="G46" s="15"/>
    </row>
    <row r="47" spans="1:7" x14ac:dyDescent="0.25">
      <c r="A47" s="15"/>
      <c r="B47" s="15"/>
      <c r="C47" s="15"/>
      <c r="D47" s="15"/>
      <c r="E47" s="15"/>
      <c r="F47" s="15"/>
      <c r="G47" s="15"/>
    </row>
    <row r="48" spans="1:7" x14ac:dyDescent="0.25">
      <c r="A48" s="15"/>
      <c r="B48" s="15"/>
      <c r="C48" s="15"/>
      <c r="D48" s="15"/>
      <c r="E48" s="15"/>
      <c r="F48" s="15"/>
      <c r="G48" s="15"/>
    </row>
    <row r="49" spans="1:7" x14ac:dyDescent="0.25">
      <c r="A49" s="15"/>
      <c r="B49" s="15"/>
      <c r="C49" s="15"/>
      <c r="D49" s="15"/>
      <c r="E49" s="15"/>
      <c r="F49" s="15"/>
      <c r="G49" s="15"/>
    </row>
    <row r="50" spans="1:7" x14ac:dyDescent="0.25">
      <c r="A50" s="15"/>
      <c r="B50" s="15"/>
      <c r="C50" s="15"/>
      <c r="D50" s="15"/>
      <c r="E50" s="15"/>
      <c r="F50" s="15"/>
      <c r="G50" s="15"/>
    </row>
    <row r="51" spans="1:7" x14ac:dyDescent="0.25">
      <c r="A51" s="15"/>
      <c r="B51" s="15"/>
      <c r="C51" s="15"/>
      <c r="D51" s="15"/>
      <c r="E51" s="15"/>
      <c r="F51" s="15"/>
      <c r="G51" s="15"/>
    </row>
    <row r="52" spans="1:7" x14ac:dyDescent="0.25">
      <c r="A52" s="15"/>
      <c r="B52" s="15"/>
      <c r="C52" s="15"/>
      <c r="D52" s="15"/>
      <c r="E52" s="15"/>
      <c r="F52" s="15"/>
      <c r="G52" s="15"/>
    </row>
    <row r="53" spans="1:7" x14ac:dyDescent="0.25">
      <c r="A53" s="15"/>
      <c r="B53" s="15"/>
      <c r="C53" s="15"/>
      <c r="D53" s="15"/>
      <c r="E53" s="15"/>
      <c r="F53" s="15"/>
      <c r="G53" s="15"/>
    </row>
    <row r="54" spans="1:7" x14ac:dyDescent="0.25">
      <c r="A54" s="15"/>
      <c r="B54" s="15"/>
      <c r="C54" s="15"/>
      <c r="D54" s="15"/>
      <c r="E54" s="15"/>
      <c r="F54" s="15"/>
      <c r="G54" s="15"/>
    </row>
    <row r="55" spans="1:7" x14ac:dyDescent="0.25">
      <c r="A55" s="15"/>
      <c r="B55" s="15"/>
      <c r="C55" s="15"/>
      <c r="D55" s="15"/>
      <c r="E55" s="15"/>
      <c r="F55" s="15"/>
      <c r="G55" s="15"/>
    </row>
    <row r="56" spans="1:7" x14ac:dyDescent="0.25">
      <c r="A56" s="15"/>
      <c r="B56" s="15"/>
      <c r="C56" s="15"/>
      <c r="D56" s="15"/>
      <c r="E56" s="15"/>
      <c r="F56" s="15"/>
      <c r="G56" s="15"/>
    </row>
    <row r="57" spans="1:7" x14ac:dyDescent="0.25">
      <c r="A57" s="15"/>
      <c r="B57" s="15"/>
      <c r="C57" s="15"/>
      <c r="D57" s="15"/>
      <c r="E57" s="15"/>
      <c r="F57" s="15"/>
      <c r="G57" s="15"/>
    </row>
    <row r="58" spans="1:7" x14ac:dyDescent="0.25">
      <c r="A58" s="15"/>
      <c r="B58" s="15"/>
      <c r="C58" s="15"/>
      <c r="D58" s="15"/>
      <c r="E58" s="15"/>
      <c r="F58" s="15"/>
      <c r="G58" s="15"/>
    </row>
    <row r="59" spans="1:7" x14ac:dyDescent="0.25">
      <c r="A59" s="15"/>
      <c r="B59" s="15"/>
      <c r="C59" s="15"/>
      <c r="D59" s="15"/>
      <c r="E59" s="15"/>
      <c r="F59" s="15"/>
      <c r="G59" s="15"/>
    </row>
  </sheetData>
  <dataValidations count="5">
    <dataValidation type="list" operator="lessThanOrEqual" allowBlank="1" showInputMessage="1" showErrorMessage="1" errorTitle="Too Many Characters" error="The maximum number of characters that can be entered is 105." sqref="C16" xr:uid="{00000000-0002-0000-0000-000000000000}">
      <formula1>"For-profit, Not-for-profit, Nonprofit"</formula1>
    </dataValidation>
    <dataValidation type="textLength" operator="lessThanOrEqual" allowBlank="1" showInputMessage="1" showErrorMessage="1" errorTitle="Too Many Characters" error="The maximum number of characters that can be entered is 105." sqref="C7:C14" xr:uid="{00000000-0002-0000-0000-000001000000}">
      <formula1>150</formula1>
    </dataValidation>
    <dataValidation type="list" operator="lessThanOrEqual" allowBlank="1" showInputMessage="1" showErrorMessage="1" errorTitle="Too Many Characters" error="The maximum number of characters that can be entered is 105." sqref="C17" xr:uid="{00000000-0002-0000-0000-000002000000}">
      <formula1>"New Product, Existing Product, Both"</formula1>
    </dataValidation>
    <dataValidation type="list" operator="lessThanOrEqual" allowBlank="1" showInputMessage="1" showErrorMessage="1" errorTitle="Too Many Characters" error="The maximum number of characters that can be entered is 105." sqref="C18:C20" xr:uid="{00000000-0002-0000-0000-000003000000}">
      <formula1>"Initial, Resubmission"</formula1>
    </dataValidation>
    <dataValidation type="list" operator="lessThanOrEqual" allowBlank="1" showInputMessage="1" showErrorMessage="1" errorTitle="Too Many Characters" error="The maximum number of characters that can be entered is 105." sqref="C15" xr:uid="{00000000-0002-0000-0000-000004000000}">
      <formula1>"Small Group, Individual"</formula1>
    </dataValidation>
  </dataValidations>
  <printOptions horizontalCentered="1"/>
  <pageMargins left="0.7" right="0.7" top="0.75" bottom="0.75" header="0.3" footer="0.3"/>
  <pageSetup scale="65" orientation="landscape" r:id="rId1"/>
  <headerFooter>
    <oddFooter>&amp;L&amp;A
Version Date: May 1, 2023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1:H80"/>
  <sheetViews>
    <sheetView showGridLines="0" zoomScale="90" zoomScaleNormal="90" workbookViewId="0">
      <selection activeCell="E1" sqref="E1"/>
    </sheetView>
  </sheetViews>
  <sheetFormatPr defaultColWidth="8.81640625" defaultRowHeight="15" x14ac:dyDescent="0.25"/>
  <cols>
    <col min="1" max="1" width="19.1796875" style="23" customWidth="1"/>
    <col min="2" max="2" width="23.6328125" style="23" customWidth="1"/>
    <col min="3" max="7" width="18.36328125" style="23" customWidth="1"/>
    <col min="8" max="13" width="9.6328125" style="23" customWidth="1"/>
    <col min="14" max="15" width="9.81640625" style="23" customWidth="1"/>
    <col min="16" max="16384" width="8.81640625" style="23"/>
  </cols>
  <sheetData>
    <row r="1" spans="1:8" ht="15.6" x14ac:dyDescent="0.3">
      <c r="A1" s="50" t="s">
        <v>200</v>
      </c>
      <c r="B1" s="12"/>
    </row>
    <row r="2" spans="1:8" x14ac:dyDescent="0.25">
      <c r="A2" s="79" t="s">
        <v>72</v>
      </c>
      <c r="B2" s="652" t="str">
        <f>IF(ISBLANK('Cover-Input Page'!$C$10), "Company Name cannot be left blank.  Please fill out cell C10 on the &lt;Cover-Input Page&gt; Tab.", 'Cover-Input Page'!$C$10)</f>
        <v>Company Name cannot be left blank.  Please fill out cell C10 on the &lt;Cover-Input Page&gt; Tab.</v>
      </c>
    </row>
    <row r="3" spans="1:8" x14ac:dyDescent="0.25">
      <c r="A3" s="79" t="s">
        <v>438</v>
      </c>
      <c r="B3" s="652" t="str">
        <f>IF(ISBLANK('Cover-Input Page'!$C$11), "SERFF Tracking Number cannot be left blank.  Please fill out cell C11 on the &lt;Cover-Input Page&gt; Tab.", 'Cover-Input Page'!$C$11)</f>
        <v>SERFF Tracking Number cannot be left blank.  Please fill out cell C11 on the &lt;Cover-Input Page&gt; Tab.</v>
      </c>
    </row>
    <row r="5" spans="1:8" ht="15.6" x14ac:dyDescent="0.3">
      <c r="A5" s="86" t="s">
        <v>201</v>
      </c>
    </row>
    <row r="7" spans="1:8" ht="15.6" x14ac:dyDescent="0.3">
      <c r="A7" s="520">
        <v>1</v>
      </c>
      <c r="B7" s="522">
        <v>2</v>
      </c>
      <c r="C7" s="522">
        <v>3</v>
      </c>
      <c r="D7" s="522">
        <v>4</v>
      </c>
      <c r="E7" s="522">
        <v>5</v>
      </c>
      <c r="F7" s="522">
        <v>6</v>
      </c>
      <c r="G7" s="521">
        <v>7</v>
      </c>
    </row>
    <row r="8" spans="1:8" ht="93.6" x14ac:dyDescent="0.25">
      <c r="A8" s="526" t="s">
        <v>385</v>
      </c>
      <c r="B8" s="519" t="s">
        <v>391</v>
      </c>
      <c r="C8" s="519" t="s">
        <v>386</v>
      </c>
      <c r="D8" s="519" t="s">
        <v>387</v>
      </c>
      <c r="E8" s="519" t="s">
        <v>388</v>
      </c>
      <c r="F8" s="519" t="s">
        <v>389</v>
      </c>
      <c r="G8" s="518" t="s">
        <v>390</v>
      </c>
    </row>
    <row r="9" spans="1:8" x14ac:dyDescent="0.25">
      <c r="A9" s="523" t="s">
        <v>203</v>
      </c>
      <c r="B9" s="506"/>
      <c r="C9" s="507">
        <f>IFERROR(B9/B$21, 0)</f>
        <v>0</v>
      </c>
      <c r="D9" s="506"/>
      <c r="E9" s="506"/>
      <c r="F9" s="508"/>
      <c r="G9" s="509"/>
      <c r="H9" s="87"/>
    </row>
    <row r="10" spans="1:8" x14ac:dyDescent="0.25">
      <c r="A10" s="525" t="s">
        <v>205</v>
      </c>
      <c r="B10" s="514"/>
      <c r="C10" s="515">
        <f t="shared" ref="C10:C20" si="0">IFERROR(B10/B$21, 0)</f>
        <v>0</v>
      </c>
      <c r="D10" s="514"/>
      <c r="E10" s="514"/>
      <c r="F10" s="516"/>
      <c r="G10" s="517"/>
      <c r="H10" s="87"/>
    </row>
    <row r="11" spans="1:8" x14ac:dyDescent="0.25">
      <c r="A11" s="525" t="s">
        <v>207</v>
      </c>
      <c r="B11" s="514"/>
      <c r="C11" s="515">
        <f t="shared" si="0"/>
        <v>0</v>
      </c>
      <c r="D11" s="514"/>
      <c r="E11" s="514"/>
      <c r="F11" s="516"/>
      <c r="G11" s="517"/>
      <c r="H11" s="87"/>
    </row>
    <row r="12" spans="1:8" x14ac:dyDescent="0.25">
      <c r="A12" s="525" t="s">
        <v>209</v>
      </c>
      <c r="B12" s="514"/>
      <c r="C12" s="515">
        <f t="shared" si="0"/>
        <v>0</v>
      </c>
      <c r="D12" s="514"/>
      <c r="E12" s="514"/>
      <c r="F12" s="516"/>
      <c r="G12" s="517"/>
      <c r="H12" s="87"/>
    </row>
    <row r="13" spans="1:8" x14ac:dyDescent="0.25">
      <c r="A13" s="525" t="s">
        <v>211</v>
      </c>
      <c r="B13" s="514"/>
      <c r="C13" s="515">
        <f t="shared" si="0"/>
        <v>0</v>
      </c>
      <c r="D13" s="514"/>
      <c r="E13" s="514"/>
      <c r="F13" s="516"/>
      <c r="G13" s="517"/>
      <c r="H13" s="87"/>
    </row>
    <row r="14" spans="1:8" x14ac:dyDescent="0.25">
      <c r="A14" s="525" t="s">
        <v>213</v>
      </c>
      <c r="B14" s="514"/>
      <c r="C14" s="515">
        <f t="shared" si="0"/>
        <v>0</v>
      </c>
      <c r="D14" s="514"/>
      <c r="E14" s="514"/>
      <c r="F14" s="516"/>
      <c r="G14" s="517"/>
      <c r="H14" s="87"/>
    </row>
    <row r="15" spans="1:8" x14ac:dyDescent="0.25">
      <c r="A15" s="525" t="s">
        <v>214</v>
      </c>
      <c r="B15" s="514"/>
      <c r="C15" s="515">
        <f t="shared" si="0"/>
        <v>0</v>
      </c>
      <c r="D15" s="514"/>
      <c r="E15" s="514"/>
      <c r="F15" s="516"/>
      <c r="G15" s="517"/>
      <c r="H15" s="87"/>
    </row>
    <row r="16" spans="1:8" x14ac:dyDescent="0.25">
      <c r="A16" s="525" t="s">
        <v>215</v>
      </c>
      <c r="B16" s="514"/>
      <c r="C16" s="515">
        <f t="shared" si="0"/>
        <v>0</v>
      </c>
      <c r="D16" s="514"/>
      <c r="E16" s="514"/>
      <c r="F16" s="516"/>
      <c r="G16" s="517"/>
      <c r="H16" s="87"/>
    </row>
    <row r="17" spans="1:8" x14ac:dyDescent="0.25">
      <c r="A17" s="525" t="s">
        <v>216</v>
      </c>
      <c r="B17" s="514"/>
      <c r="C17" s="515">
        <f t="shared" si="0"/>
        <v>0</v>
      </c>
      <c r="D17" s="514"/>
      <c r="E17" s="514"/>
      <c r="F17" s="516"/>
      <c r="G17" s="517"/>
      <c r="H17" s="87"/>
    </row>
    <row r="18" spans="1:8" x14ac:dyDescent="0.25">
      <c r="A18" s="525" t="s">
        <v>217</v>
      </c>
      <c r="B18" s="514"/>
      <c r="C18" s="515">
        <f t="shared" si="0"/>
        <v>0</v>
      </c>
      <c r="D18" s="514"/>
      <c r="E18" s="514"/>
      <c r="F18" s="516"/>
      <c r="G18" s="517"/>
      <c r="H18" s="87"/>
    </row>
    <row r="19" spans="1:8" x14ac:dyDescent="0.25">
      <c r="A19" s="525" t="s">
        <v>218</v>
      </c>
      <c r="B19" s="514"/>
      <c r="C19" s="515">
        <f t="shared" si="0"/>
        <v>0</v>
      </c>
      <c r="D19" s="514"/>
      <c r="E19" s="514"/>
      <c r="F19" s="516"/>
      <c r="G19" s="517"/>
      <c r="H19" s="87"/>
    </row>
    <row r="20" spans="1:8" x14ac:dyDescent="0.25">
      <c r="A20" s="524" t="s">
        <v>219</v>
      </c>
      <c r="B20" s="510"/>
      <c r="C20" s="511">
        <f t="shared" si="0"/>
        <v>0</v>
      </c>
      <c r="D20" s="510"/>
      <c r="E20" s="510"/>
      <c r="F20" s="512"/>
      <c r="G20" s="513"/>
      <c r="H20" s="87"/>
    </row>
    <row r="21" spans="1:8" ht="15.6" x14ac:dyDescent="0.3">
      <c r="A21" s="686" t="s">
        <v>146</v>
      </c>
      <c r="B21" s="503">
        <f>SUM(B9:B20)</f>
        <v>0</v>
      </c>
      <c r="C21" s="504">
        <f>SUM(C9:C20)</f>
        <v>0</v>
      </c>
      <c r="D21" s="503">
        <f>SUM(D9:D20)</f>
        <v>0</v>
      </c>
      <c r="E21" s="503">
        <f>SUM(E9:E20)</f>
        <v>0</v>
      </c>
      <c r="F21" s="505">
        <f>IFERROR((SUM($D$9:$E$9)*F9+SUM($D$10:$E$10)*F10+SUM($D$11:$E$11)*F11+SUM($D$12:$E$12)*F12+SUM($D$13:$E$13)*F13+SUM($D$14:$E$14)*F14+SUM($D$15:$E$15)*F15+SUM($D$16:$E$16)*F16+SUM($D$17:$E$17)*F17+SUM($D$18:$E$18)*F18+SUM($D$19:$E$19)*F19+SUM($D$20:$E$20)*F20)/SUM($D$21:$E$21), 0)</f>
        <v>0</v>
      </c>
      <c r="G21" s="502">
        <f>IFERROR((SUM($D$9:$E$9)*G9+SUM($D$10:$E$10)*G10+SUM($D$11:$E$11)*G11+SUM($D$12:$E$12)*G12+SUM($D$13:$E$13)*G13+SUM($D$14:$E$14)*G14+SUM($D$15:$E$15)*G15+SUM($D$16:$E$16)*G16+SUM($D$17:$E$17)*G17+SUM($D$18:$E$18)*G18+SUM($D$19:$E$19)*G19+SUM($D$20:$E$20)*G20)/SUM($D$21:$E$21), 0)</f>
        <v>0</v>
      </c>
    </row>
    <row r="24" spans="1:8" ht="15.6" x14ac:dyDescent="0.3">
      <c r="A24" s="86" t="s">
        <v>202</v>
      </c>
    </row>
    <row r="26" spans="1:8" ht="15.6" x14ac:dyDescent="0.3">
      <c r="A26" s="520">
        <v>1</v>
      </c>
      <c r="B26" s="522">
        <v>2</v>
      </c>
      <c r="C26" s="522">
        <v>3</v>
      </c>
      <c r="D26" s="522">
        <v>4</v>
      </c>
      <c r="E26" s="522">
        <v>5</v>
      </c>
      <c r="F26" s="522">
        <v>6</v>
      </c>
      <c r="G26" s="521">
        <v>7</v>
      </c>
    </row>
    <row r="27" spans="1:8" ht="93.6" x14ac:dyDescent="0.25">
      <c r="A27" s="526" t="s">
        <v>384</v>
      </c>
      <c r="B27" s="529" t="s">
        <v>391</v>
      </c>
      <c r="C27" s="529" t="s">
        <v>386</v>
      </c>
      <c r="D27" s="529" t="s">
        <v>387</v>
      </c>
      <c r="E27" s="529" t="s">
        <v>388</v>
      </c>
      <c r="F27" s="529" t="s">
        <v>389</v>
      </c>
      <c r="G27" s="518" t="s">
        <v>390</v>
      </c>
    </row>
    <row r="28" spans="1:8" x14ac:dyDescent="0.25">
      <c r="A28" s="527" t="s">
        <v>204</v>
      </c>
      <c r="B28" s="506"/>
      <c r="C28" s="507">
        <f>IFERROR(B28/B$34, 0)</f>
        <v>0</v>
      </c>
      <c r="D28" s="506"/>
      <c r="E28" s="506"/>
      <c r="F28" s="508"/>
      <c r="G28" s="509"/>
      <c r="H28" s="87"/>
    </row>
    <row r="29" spans="1:8" x14ac:dyDescent="0.25">
      <c r="A29" s="528" t="s">
        <v>206</v>
      </c>
      <c r="B29" s="514"/>
      <c r="C29" s="515">
        <f t="shared" ref="C29:C33" si="1">IFERROR(B29/B$34, 0)</f>
        <v>0</v>
      </c>
      <c r="D29" s="514"/>
      <c r="E29" s="514"/>
      <c r="F29" s="516"/>
      <c r="G29" s="517"/>
      <c r="H29" s="87"/>
    </row>
    <row r="30" spans="1:8" x14ac:dyDescent="0.25">
      <c r="A30" s="528" t="s">
        <v>208</v>
      </c>
      <c r="B30" s="514"/>
      <c r="C30" s="515">
        <f t="shared" si="1"/>
        <v>0</v>
      </c>
      <c r="D30" s="514"/>
      <c r="E30" s="514"/>
      <c r="F30" s="516"/>
      <c r="G30" s="517"/>
      <c r="H30" s="87"/>
    </row>
    <row r="31" spans="1:8" x14ac:dyDescent="0.25">
      <c r="A31" s="528" t="s">
        <v>210</v>
      </c>
      <c r="B31" s="514"/>
      <c r="C31" s="515">
        <f t="shared" si="1"/>
        <v>0</v>
      </c>
      <c r="D31" s="514"/>
      <c r="E31" s="514"/>
      <c r="F31" s="516"/>
      <c r="G31" s="517"/>
      <c r="H31" s="87"/>
    </row>
    <row r="32" spans="1:8" x14ac:dyDescent="0.25">
      <c r="A32" s="528" t="s">
        <v>212</v>
      </c>
      <c r="B32" s="514"/>
      <c r="C32" s="515">
        <f t="shared" si="1"/>
        <v>0</v>
      </c>
      <c r="D32" s="514"/>
      <c r="E32" s="514"/>
      <c r="F32" s="516"/>
      <c r="G32" s="517"/>
      <c r="H32" s="87"/>
    </row>
    <row r="33" spans="1:8" x14ac:dyDescent="0.25">
      <c r="A33" s="524" t="s">
        <v>57</v>
      </c>
      <c r="B33" s="510"/>
      <c r="C33" s="511">
        <f t="shared" si="1"/>
        <v>0</v>
      </c>
      <c r="D33" s="510"/>
      <c r="E33" s="510"/>
      <c r="F33" s="512"/>
      <c r="G33" s="513"/>
      <c r="H33" s="87"/>
    </row>
    <row r="34" spans="1:8" ht="15.6" x14ac:dyDescent="0.3">
      <c r="A34" s="548" t="s">
        <v>146</v>
      </c>
      <c r="B34" s="503">
        <f>SUM(B28:B33)</f>
        <v>0</v>
      </c>
      <c r="C34" s="504">
        <f>IFERROR(SUM(C28:C33),"N/A")</f>
        <v>0</v>
      </c>
      <c r="D34" s="503">
        <f>SUM(D28:D33)</f>
        <v>0</v>
      </c>
      <c r="E34" s="503">
        <f>SUM(E28:E33)</f>
        <v>0</v>
      </c>
      <c r="F34" s="505">
        <f>IFERROR((($D$28+$E$28)*F28+($D$29+$E$29)*F29+($D$30+$E$30)*F30+($D$31+$E$31)*F31+($D$32+$E$32)*F32+($D$33+$E$33)*F33)/($D$34+$E$34), 0)</f>
        <v>0</v>
      </c>
      <c r="G34" s="502">
        <f>IFERROR((($D$28+$E$28)*G28+($D$29+$E$29)*G29+($D$30+$E$30)*G30+($D$31+$E$31)*G31+($D$32+$E$32)*G32+($D$33+$E$33)*G33)/($D$34+$E$34), 0)</f>
        <v>0</v>
      </c>
    </row>
    <row r="36" spans="1:8" x14ac:dyDescent="0.25">
      <c r="A36" s="23" t="s">
        <v>392</v>
      </c>
    </row>
    <row r="37" spans="1:8" x14ac:dyDescent="0.25">
      <c r="A37" s="23" t="s">
        <v>393</v>
      </c>
    </row>
    <row r="38" spans="1:8" x14ac:dyDescent="0.25">
      <c r="A38" s="23" t="s">
        <v>309</v>
      </c>
    </row>
    <row r="41" spans="1:8" ht="15.6" x14ac:dyDescent="0.3">
      <c r="A41" s="86" t="s">
        <v>395</v>
      </c>
    </row>
    <row r="43" spans="1:8" ht="15.6" x14ac:dyDescent="0.3">
      <c r="A43" s="520">
        <v>1</v>
      </c>
      <c r="B43" s="522">
        <v>2</v>
      </c>
      <c r="C43" s="522">
        <v>3</v>
      </c>
      <c r="D43" s="522">
        <v>4</v>
      </c>
      <c r="E43" s="522">
        <v>5</v>
      </c>
      <c r="F43" s="522">
        <v>6</v>
      </c>
      <c r="G43" s="521">
        <v>7</v>
      </c>
    </row>
    <row r="44" spans="1:8" ht="93.6" x14ac:dyDescent="0.25">
      <c r="A44" s="530" t="s">
        <v>394</v>
      </c>
      <c r="B44" s="529" t="s">
        <v>391</v>
      </c>
      <c r="C44" s="529" t="s">
        <v>386</v>
      </c>
      <c r="D44" s="529" t="s">
        <v>387</v>
      </c>
      <c r="E44" s="529" t="s">
        <v>388</v>
      </c>
      <c r="F44" s="529" t="s">
        <v>389</v>
      </c>
      <c r="G44" s="518" t="s">
        <v>390</v>
      </c>
    </row>
    <row r="45" spans="1:8" x14ac:dyDescent="0.25">
      <c r="A45" s="532" t="s">
        <v>320</v>
      </c>
      <c r="B45" s="533"/>
      <c r="C45" s="534"/>
      <c r="D45" s="533"/>
      <c r="E45" s="533"/>
      <c r="F45" s="535"/>
      <c r="G45" s="536"/>
    </row>
    <row r="46" spans="1:8" x14ac:dyDescent="0.25">
      <c r="A46" s="524" t="s">
        <v>316</v>
      </c>
      <c r="B46" s="510"/>
      <c r="C46" s="531"/>
      <c r="D46" s="510"/>
      <c r="E46" s="510"/>
      <c r="F46" s="512"/>
      <c r="G46" s="513"/>
    </row>
    <row r="49" spans="1:3" ht="15.6" x14ac:dyDescent="0.3">
      <c r="A49" s="86" t="s">
        <v>310</v>
      </c>
    </row>
    <row r="50" spans="1:3" ht="15.6" x14ac:dyDescent="0.3">
      <c r="A50" s="86" t="s">
        <v>311</v>
      </c>
    </row>
    <row r="51" spans="1:3" ht="15.6" x14ac:dyDescent="0.3">
      <c r="A51" s="86" t="s">
        <v>312</v>
      </c>
    </row>
    <row r="52" spans="1:3" ht="15.6" x14ac:dyDescent="0.3">
      <c r="A52" s="86" t="s">
        <v>313</v>
      </c>
    </row>
    <row r="54" spans="1:3" ht="18" x14ac:dyDescent="0.3">
      <c r="A54" s="520" t="s">
        <v>409</v>
      </c>
      <c r="B54" s="537" t="s">
        <v>314</v>
      </c>
      <c r="C54" s="521" t="s">
        <v>456</v>
      </c>
    </row>
    <row r="55" spans="1:3" x14ac:dyDescent="0.25">
      <c r="A55" s="539">
        <v>1</v>
      </c>
      <c r="B55" s="540"/>
      <c r="C55" s="541"/>
    </row>
    <row r="56" spans="1:3" x14ac:dyDescent="0.25">
      <c r="A56" s="545">
        <f>A55+1</f>
        <v>2</v>
      </c>
      <c r="B56" s="546"/>
      <c r="C56" s="547"/>
    </row>
    <row r="57" spans="1:3" x14ac:dyDescent="0.25">
      <c r="A57" s="545">
        <f t="shared" ref="A57:A74" si="2">A56+1</f>
        <v>3</v>
      </c>
      <c r="B57" s="546"/>
      <c r="C57" s="547"/>
    </row>
    <row r="58" spans="1:3" x14ac:dyDescent="0.25">
      <c r="A58" s="545">
        <f t="shared" si="2"/>
        <v>4</v>
      </c>
      <c r="B58" s="546"/>
      <c r="C58" s="547"/>
    </row>
    <row r="59" spans="1:3" x14ac:dyDescent="0.25">
      <c r="A59" s="545">
        <f t="shared" si="2"/>
        <v>5</v>
      </c>
      <c r="B59" s="546"/>
      <c r="C59" s="547"/>
    </row>
    <row r="60" spans="1:3" x14ac:dyDescent="0.25">
      <c r="A60" s="545">
        <f t="shared" si="2"/>
        <v>6</v>
      </c>
      <c r="B60" s="546"/>
      <c r="C60" s="547"/>
    </row>
    <row r="61" spans="1:3" x14ac:dyDescent="0.25">
      <c r="A61" s="545">
        <f t="shared" si="2"/>
        <v>7</v>
      </c>
      <c r="B61" s="546"/>
      <c r="C61" s="547"/>
    </row>
    <row r="62" spans="1:3" x14ac:dyDescent="0.25">
      <c r="A62" s="545">
        <f t="shared" si="2"/>
        <v>8</v>
      </c>
      <c r="B62" s="546"/>
      <c r="C62" s="547"/>
    </row>
    <row r="63" spans="1:3" x14ac:dyDescent="0.25">
      <c r="A63" s="545">
        <f t="shared" si="2"/>
        <v>9</v>
      </c>
      <c r="B63" s="546"/>
      <c r="C63" s="547"/>
    </row>
    <row r="64" spans="1:3" x14ac:dyDescent="0.25">
      <c r="A64" s="545">
        <f t="shared" si="2"/>
        <v>10</v>
      </c>
      <c r="B64" s="546"/>
      <c r="C64" s="547"/>
    </row>
    <row r="65" spans="1:3" x14ac:dyDescent="0.25">
      <c r="A65" s="545">
        <f t="shared" si="2"/>
        <v>11</v>
      </c>
      <c r="B65" s="546"/>
      <c r="C65" s="547"/>
    </row>
    <row r="66" spans="1:3" x14ac:dyDescent="0.25">
      <c r="A66" s="545">
        <f t="shared" si="2"/>
        <v>12</v>
      </c>
      <c r="B66" s="546"/>
      <c r="C66" s="547"/>
    </row>
    <row r="67" spans="1:3" x14ac:dyDescent="0.25">
      <c r="A67" s="545">
        <f t="shared" si="2"/>
        <v>13</v>
      </c>
      <c r="B67" s="546"/>
      <c r="C67" s="547"/>
    </row>
    <row r="68" spans="1:3" x14ac:dyDescent="0.25">
      <c r="A68" s="545">
        <f t="shared" si="2"/>
        <v>14</v>
      </c>
      <c r="B68" s="546"/>
      <c r="C68" s="547"/>
    </row>
    <row r="69" spans="1:3" x14ac:dyDescent="0.25">
      <c r="A69" s="545">
        <f t="shared" si="2"/>
        <v>15</v>
      </c>
      <c r="B69" s="546"/>
      <c r="C69" s="547"/>
    </row>
    <row r="70" spans="1:3" x14ac:dyDescent="0.25">
      <c r="A70" s="545">
        <f t="shared" si="2"/>
        <v>16</v>
      </c>
      <c r="B70" s="546"/>
      <c r="C70" s="547"/>
    </row>
    <row r="71" spans="1:3" x14ac:dyDescent="0.25">
      <c r="A71" s="545">
        <f t="shared" si="2"/>
        <v>17</v>
      </c>
      <c r="B71" s="546"/>
      <c r="C71" s="547"/>
    </row>
    <row r="72" spans="1:3" x14ac:dyDescent="0.25">
      <c r="A72" s="545">
        <f t="shared" si="2"/>
        <v>18</v>
      </c>
      <c r="B72" s="546"/>
      <c r="C72" s="547"/>
    </row>
    <row r="73" spans="1:3" x14ac:dyDescent="0.25">
      <c r="A73" s="545">
        <f t="shared" si="2"/>
        <v>19</v>
      </c>
      <c r="B73" s="546"/>
      <c r="C73" s="547"/>
    </row>
    <row r="74" spans="1:3" x14ac:dyDescent="0.25">
      <c r="A74" s="542">
        <f t="shared" si="2"/>
        <v>20</v>
      </c>
      <c r="B74" s="543"/>
      <c r="C74" s="544"/>
    </row>
    <row r="75" spans="1:3" ht="15.6" x14ac:dyDescent="0.3">
      <c r="A75" s="158" t="s">
        <v>315</v>
      </c>
      <c r="B75" s="538"/>
      <c r="C75" s="687">
        <f>(1+C55)*(1+C56)*(1+C57)*(1+C58)*(1+C59)*(1+C60)*(1+C61)*(1+C62)*(1+C63)*(1+C64)*(1+C65)*(1+C66)*(1+C67)*(1+C68)*(1+C69)*(1+C70)*(1+C71)*(1+C72)*(1+C73)*(1+C74)-1</f>
        <v>0</v>
      </c>
    </row>
    <row r="77" spans="1:3" ht="17.399999999999999" x14ac:dyDescent="0.25">
      <c r="A77" s="688" t="s">
        <v>492</v>
      </c>
    </row>
    <row r="79" spans="1:3" x14ac:dyDescent="0.25">
      <c r="A79" s="20" t="s">
        <v>443</v>
      </c>
    </row>
    <row r="80" spans="1:3" ht="15.6" x14ac:dyDescent="0.25">
      <c r="A80" s="35"/>
    </row>
  </sheetData>
  <sheetProtection algorithmName="SHA-512" hashValue="O+TGJmPqmUPJx3QNZPtOl3yORN/65xVmktQ+6U6sI1UeAGS4pfAkhmsv7Ee7RisWpQoajdZk9SXX5owSlDFCug==" saltValue="XGU4ituTFQzKYSDCNHEPdw==" spinCount="100000" sheet="1" objects="1" scenarios="1"/>
  <printOptions horizontalCentered="1"/>
  <pageMargins left="0.7" right="0.7" top="0.75" bottom="0.75" header="0.3" footer="0.3"/>
  <pageSetup scale="48" fitToHeight="2" orientation="landscape" r:id="rId1"/>
  <headerFooter>
    <oddFooter>&amp;L&amp;A
Version Date: May 1, 2023</oddFooter>
  </headerFooter>
  <rowBreaks count="1" manualBreakCount="1">
    <brk id="48" max="14"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Y60"/>
  <sheetViews>
    <sheetView showGridLines="0" zoomScale="80" zoomScaleNormal="80" workbookViewId="0">
      <pane xSplit="1" ySplit="8" topLeftCell="B9" activePane="bottomRight" state="frozen"/>
      <selection activeCell="J3" sqref="J3"/>
      <selection pane="topRight" activeCell="J3" sqref="J3"/>
      <selection pane="bottomLeft" activeCell="J3" sqref="J3"/>
      <selection pane="bottomRight" activeCell="D1" sqref="D1"/>
    </sheetView>
  </sheetViews>
  <sheetFormatPr defaultColWidth="9.1796875" defaultRowHeight="15" x14ac:dyDescent="0.25"/>
  <cols>
    <col min="1" max="1" width="21.81640625" style="24" customWidth="1"/>
    <col min="2" max="2" width="17.08984375" style="24" customWidth="1"/>
    <col min="3" max="13" width="17.453125" style="24" customWidth="1"/>
    <col min="14" max="14" width="6.6328125" style="24" customWidth="1"/>
    <col min="15" max="25" width="16.81640625" style="24" customWidth="1"/>
    <col min="26" max="16384" width="9.1796875" style="24"/>
  </cols>
  <sheetData>
    <row r="1" spans="1:25" ht="19.2" customHeight="1" x14ac:dyDescent="0.3">
      <c r="A1" s="50" t="s">
        <v>478</v>
      </c>
      <c r="B1" s="50"/>
      <c r="C1" s="12"/>
      <c r="G1" s="20" t="s">
        <v>11</v>
      </c>
      <c r="J1" s="5"/>
    </row>
    <row r="2" spans="1:25" ht="19.5" customHeight="1" x14ac:dyDescent="0.25">
      <c r="A2" s="41" t="s">
        <v>72</v>
      </c>
      <c r="B2" s="652" t="str">
        <f>IF(ISBLANK('Cover-Input Page'!$C$10), "Company Name cannot be left blank.  Please fill out cell C10 on the &lt;Cover-Input Page&gt; Tab.", 'Cover-Input Page'!$C$10)</f>
        <v>Company Name cannot be left blank.  Please fill out cell C10 on the &lt;Cover-Input Page&gt; Tab.</v>
      </c>
      <c r="G2" s="20" t="s">
        <v>12</v>
      </c>
      <c r="J2" s="5"/>
    </row>
    <row r="3" spans="1:25" ht="19.5" customHeight="1" x14ac:dyDescent="0.25">
      <c r="A3" s="41"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G3" s="20" t="s">
        <v>95</v>
      </c>
      <c r="J3" s="5"/>
    </row>
    <row r="4" spans="1:25" ht="19.5" customHeight="1" x14ac:dyDescent="0.25">
      <c r="A4" s="41"/>
      <c r="B4" s="41"/>
      <c r="C4" s="41"/>
      <c r="G4" s="20" t="s">
        <v>13</v>
      </c>
      <c r="J4" s="5"/>
    </row>
    <row r="5" spans="1:25" ht="19.5" customHeight="1" x14ac:dyDescent="0.25">
      <c r="G5" s="20" t="s">
        <v>14</v>
      </c>
      <c r="J5" s="5"/>
    </row>
    <row r="6" spans="1:25" ht="19.5" customHeight="1" x14ac:dyDescent="0.25">
      <c r="G6" s="20" t="s">
        <v>330</v>
      </c>
      <c r="J6" s="5"/>
    </row>
    <row r="7" spans="1:25" ht="20.25" customHeight="1" x14ac:dyDescent="0.25">
      <c r="G7" s="20" t="s">
        <v>57</v>
      </c>
      <c r="J7" s="5"/>
    </row>
    <row r="9" spans="1:25" ht="24" customHeight="1" x14ac:dyDescent="0.25">
      <c r="A9" s="88"/>
      <c r="C9" s="550" t="s">
        <v>460</v>
      </c>
      <c r="D9" s="551"/>
      <c r="E9" s="551"/>
      <c r="F9" s="551"/>
      <c r="G9" s="551"/>
      <c r="H9" s="551"/>
      <c r="I9" s="551"/>
      <c r="J9" s="551"/>
      <c r="K9" s="551"/>
      <c r="L9" s="552"/>
      <c r="O9" s="690" t="s">
        <v>461</v>
      </c>
      <c r="P9" s="553"/>
      <c r="Q9" s="553"/>
      <c r="R9" s="553"/>
      <c r="S9" s="553"/>
      <c r="T9" s="553"/>
      <c r="U9" s="553"/>
      <c r="V9" s="553"/>
      <c r="W9" s="553"/>
      <c r="X9" s="553"/>
      <c r="Y9" s="554"/>
    </row>
    <row r="10" spans="1:25" ht="49.2" x14ac:dyDescent="0.25">
      <c r="A10" s="149" t="s">
        <v>307</v>
      </c>
      <c r="B10" s="566" t="s">
        <v>160</v>
      </c>
      <c r="C10" s="576" t="s">
        <v>159</v>
      </c>
      <c r="D10" s="556" t="s">
        <v>493</v>
      </c>
      <c r="E10" s="556" t="s">
        <v>463</v>
      </c>
      <c r="F10" s="556" t="s">
        <v>495</v>
      </c>
      <c r="G10" s="556" t="s">
        <v>465</v>
      </c>
      <c r="H10" s="556" t="s">
        <v>306</v>
      </c>
      <c r="I10" s="556" t="s">
        <v>466</v>
      </c>
      <c r="J10" s="556" t="s">
        <v>467</v>
      </c>
      <c r="K10" s="556" t="s">
        <v>457</v>
      </c>
      <c r="L10" s="689" t="s">
        <v>494</v>
      </c>
      <c r="M10" s="549" t="s">
        <v>458</v>
      </c>
      <c r="O10" s="555" t="s">
        <v>159</v>
      </c>
      <c r="P10" s="556" t="s">
        <v>462</v>
      </c>
      <c r="Q10" s="556" t="s">
        <v>463</v>
      </c>
      <c r="R10" s="556" t="s">
        <v>464</v>
      </c>
      <c r="S10" s="556" t="s">
        <v>465</v>
      </c>
      <c r="T10" s="556" t="s">
        <v>306</v>
      </c>
      <c r="U10" s="556" t="s">
        <v>466</v>
      </c>
      <c r="V10" s="556" t="s">
        <v>467</v>
      </c>
      <c r="W10" s="556" t="s">
        <v>457</v>
      </c>
      <c r="X10" s="556" t="s">
        <v>496</v>
      </c>
      <c r="Y10" s="689" t="s">
        <v>468</v>
      </c>
    </row>
    <row r="11" spans="1:25" x14ac:dyDescent="0.25">
      <c r="A11" s="567">
        <f t="shared" ref="A11:A44" si="0">EDATE(A12,-1)</f>
        <v>43647</v>
      </c>
      <c r="B11" s="568"/>
      <c r="C11" s="577"/>
      <c r="D11" s="580"/>
      <c r="E11" s="580"/>
      <c r="F11" s="580"/>
      <c r="G11" s="580"/>
      <c r="H11" s="580"/>
      <c r="I11" s="581">
        <f t="shared" ref="I11:I46" si="1">D11+F11</f>
        <v>0</v>
      </c>
      <c r="J11" s="581">
        <f t="shared" ref="J11:J46" si="2">E11+G11</f>
        <v>0</v>
      </c>
      <c r="K11" s="581">
        <f t="shared" ref="K11:K46" si="3">SUM(H11:J11)</f>
        <v>0</v>
      </c>
      <c r="L11" s="592"/>
      <c r="M11" s="569">
        <f t="shared" ref="M11:M46" si="4">IFERROR((K11+L11)/C11, 0)</f>
        <v>0</v>
      </c>
      <c r="O11" s="596">
        <f t="shared" ref="O11:W39" si="5">IF($B11=0, 0, C11/$B11)</f>
        <v>0</v>
      </c>
      <c r="P11" s="557">
        <f t="shared" si="5"/>
        <v>0</v>
      </c>
      <c r="Q11" s="557">
        <f t="shared" si="5"/>
        <v>0</v>
      </c>
      <c r="R11" s="557">
        <f t="shared" si="5"/>
        <v>0</v>
      </c>
      <c r="S11" s="557">
        <f t="shared" si="5"/>
        <v>0</v>
      </c>
      <c r="T11" s="557">
        <f t="shared" si="5"/>
        <v>0</v>
      </c>
      <c r="U11" s="557">
        <f t="shared" si="5"/>
        <v>0</v>
      </c>
      <c r="V11" s="557">
        <f t="shared" si="5"/>
        <v>0</v>
      </c>
      <c r="W11" s="557">
        <f t="shared" si="5"/>
        <v>0</v>
      </c>
      <c r="X11" s="597">
        <f>O11-W11</f>
        <v>0</v>
      </c>
      <c r="Y11" s="558">
        <f t="shared" ref="Y11:Y46" si="6">IF($B11=0, 0, L11/$B11)</f>
        <v>0</v>
      </c>
    </row>
    <row r="12" spans="1:25" x14ac:dyDescent="0.25">
      <c r="A12" s="573">
        <f t="shared" si="0"/>
        <v>43678</v>
      </c>
      <c r="B12" s="574"/>
      <c r="C12" s="578"/>
      <c r="D12" s="582"/>
      <c r="E12" s="582"/>
      <c r="F12" s="582"/>
      <c r="G12" s="582"/>
      <c r="H12" s="582"/>
      <c r="I12" s="583">
        <f t="shared" si="1"/>
        <v>0</v>
      </c>
      <c r="J12" s="583">
        <f t="shared" si="2"/>
        <v>0</v>
      </c>
      <c r="K12" s="583">
        <f t="shared" si="3"/>
        <v>0</v>
      </c>
      <c r="L12" s="593"/>
      <c r="M12" s="575">
        <f t="shared" si="4"/>
        <v>0</v>
      </c>
      <c r="O12" s="598">
        <f t="shared" si="5"/>
        <v>0</v>
      </c>
      <c r="P12" s="559">
        <f t="shared" si="5"/>
        <v>0</v>
      </c>
      <c r="Q12" s="559">
        <f t="shared" si="5"/>
        <v>0</v>
      </c>
      <c r="R12" s="559">
        <f t="shared" si="5"/>
        <v>0</v>
      </c>
      <c r="S12" s="559">
        <f t="shared" si="5"/>
        <v>0</v>
      </c>
      <c r="T12" s="559">
        <f t="shared" si="5"/>
        <v>0</v>
      </c>
      <c r="U12" s="559">
        <f t="shared" si="5"/>
        <v>0</v>
      </c>
      <c r="V12" s="559">
        <f t="shared" si="5"/>
        <v>0</v>
      </c>
      <c r="W12" s="559">
        <f t="shared" si="5"/>
        <v>0</v>
      </c>
      <c r="X12" s="599">
        <f t="shared" ref="X12:X51" si="7">O12-W12</f>
        <v>0</v>
      </c>
      <c r="Y12" s="560">
        <f t="shared" si="6"/>
        <v>0</v>
      </c>
    </row>
    <row r="13" spans="1:25" x14ac:dyDescent="0.25">
      <c r="A13" s="573">
        <f t="shared" si="0"/>
        <v>43709</v>
      </c>
      <c r="B13" s="574"/>
      <c r="C13" s="578"/>
      <c r="D13" s="582"/>
      <c r="E13" s="582"/>
      <c r="F13" s="582"/>
      <c r="G13" s="582"/>
      <c r="H13" s="582"/>
      <c r="I13" s="583">
        <f t="shared" si="1"/>
        <v>0</v>
      </c>
      <c r="J13" s="583">
        <f t="shared" si="2"/>
        <v>0</v>
      </c>
      <c r="K13" s="583">
        <f t="shared" si="3"/>
        <v>0</v>
      </c>
      <c r="L13" s="593"/>
      <c r="M13" s="575">
        <f t="shared" si="4"/>
        <v>0</v>
      </c>
      <c r="O13" s="598">
        <f t="shared" si="5"/>
        <v>0</v>
      </c>
      <c r="P13" s="559">
        <f t="shared" si="5"/>
        <v>0</v>
      </c>
      <c r="Q13" s="559">
        <f t="shared" si="5"/>
        <v>0</v>
      </c>
      <c r="R13" s="559">
        <f t="shared" si="5"/>
        <v>0</v>
      </c>
      <c r="S13" s="559">
        <f t="shared" si="5"/>
        <v>0</v>
      </c>
      <c r="T13" s="559">
        <f t="shared" si="5"/>
        <v>0</v>
      </c>
      <c r="U13" s="559">
        <f t="shared" si="5"/>
        <v>0</v>
      </c>
      <c r="V13" s="559">
        <f t="shared" si="5"/>
        <v>0</v>
      </c>
      <c r="W13" s="559">
        <f t="shared" si="5"/>
        <v>0</v>
      </c>
      <c r="X13" s="599">
        <f t="shared" si="7"/>
        <v>0</v>
      </c>
      <c r="Y13" s="560">
        <f t="shared" si="6"/>
        <v>0</v>
      </c>
    </row>
    <row r="14" spans="1:25" x14ac:dyDescent="0.25">
      <c r="A14" s="573">
        <f t="shared" si="0"/>
        <v>43739</v>
      </c>
      <c r="B14" s="574"/>
      <c r="C14" s="578"/>
      <c r="D14" s="582"/>
      <c r="E14" s="582"/>
      <c r="F14" s="582"/>
      <c r="G14" s="582"/>
      <c r="H14" s="582"/>
      <c r="I14" s="583">
        <f t="shared" si="1"/>
        <v>0</v>
      </c>
      <c r="J14" s="583">
        <f t="shared" si="2"/>
        <v>0</v>
      </c>
      <c r="K14" s="583">
        <f t="shared" si="3"/>
        <v>0</v>
      </c>
      <c r="L14" s="593"/>
      <c r="M14" s="575">
        <f t="shared" si="4"/>
        <v>0</v>
      </c>
      <c r="O14" s="598">
        <f t="shared" si="5"/>
        <v>0</v>
      </c>
      <c r="P14" s="559">
        <f t="shared" si="5"/>
        <v>0</v>
      </c>
      <c r="Q14" s="559">
        <f t="shared" si="5"/>
        <v>0</v>
      </c>
      <c r="R14" s="559">
        <f t="shared" si="5"/>
        <v>0</v>
      </c>
      <c r="S14" s="559">
        <f t="shared" si="5"/>
        <v>0</v>
      </c>
      <c r="T14" s="559">
        <f t="shared" si="5"/>
        <v>0</v>
      </c>
      <c r="U14" s="559">
        <f t="shared" si="5"/>
        <v>0</v>
      </c>
      <c r="V14" s="559">
        <f t="shared" si="5"/>
        <v>0</v>
      </c>
      <c r="W14" s="559">
        <f t="shared" si="5"/>
        <v>0</v>
      </c>
      <c r="X14" s="599">
        <f t="shared" si="7"/>
        <v>0</v>
      </c>
      <c r="Y14" s="560">
        <f t="shared" si="6"/>
        <v>0</v>
      </c>
    </row>
    <row r="15" spans="1:25" x14ac:dyDescent="0.25">
      <c r="A15" s="573">
        <f t="shared" si="0"/>
        <v>43770</v>
      </c>
      <c r="B15" s="574"/>
      <c r="C15" s="578"/>
      <c r="D15" s="582"/>
      <c r="E15" s="582"/>
      <c r="F15" s="582"/>
      <c r="G15" s="582"/>
      <c r="H15" s="582"/>
      <c r="I15" s="583">
        <f t="shared" si="1"/>
        <v>0</v>
      </c>
      <c r="J15" s="583">
        <f t="shared" si="2"/>
        <v>0</v>
      </c>
      <c r="K15" s="583">
        <f t="shared" si="3"/>
        <v>0</v>
      </c>
      <c r="L15" s="593"/>
      <c r="M15" s="575">
        <f t="shared" si="4"/>
        <v>0</v>
      </c>
      <c r="O15" s="598">
        <f t="shared" si="5"/>
        <v>0</v>
      </c>
      <c r="P15" s="559">
        <f t="shared" si="5"/>
        <v>0</v>
      </c>
      <c r="Q15" s="559">
        <f t="shared" si="5"/>
        <v>0</v>
      </c>
      <c r="R15" s="559">
        <f t="shared" si="5"/>
        <v>0</v>
      </c>
      <c r="S15" s="559">
        <f t="shared" si="5"/>
        <v>0</v>
      </c>
      <c r="T15" s="559">
        <f t="shared" si="5"/>
        <v>0</v>
      </c>
      <c r="U15" s="559">
        <f t="shared" si="5"/>
        <v>0</v>
      </c>
      <c r="V15" s="559">
        <f t="shared" si="5"/>
        <v>0</v>
      </c>
      <c r="W15" s="559">
        <f t="shared" si="5"/>
        <v>0</v>
      </c>
      <c r="X15" s="599">
        <f t="shared" si="7"/>
        <v>0</v>
      </c>
      <c r="Y15" s="560">
        <f t="shared" si="6"/>
        <v>0</v>
      </c>
    </row>
    <row r="16" spans="1:25" x14ac:dyDescent="0.25">
      <c r="A16" s="573">
        <f t="shared" si="0"/>
        <v>43800</v>
      </c>
      <c r="B16" s="574"/>
      <c r="C16" s="578"/>
      <c r="D16" s="582"/>
      <c r="E16" s="582"/>
      <c r="F16" s="582"/>
      <c r="G16" s="582"/>
      <c r="H16" s="582"/>
      <c r="I16" s="583">
        <f t="shared" si="1"/>
        <v>0</v>
      </c>
      <c r="J16" s="583">
        <f t="shared" si="2"/>
        <v>0</v>
      </c>
      <c r="K16" s="583">
        <f t="shared" si="3"/>
        <v>0</v>
      </c>
      <c r="L16" s="593"/>
      <c r="M16" s="575">
        <f t="shared" si="4"/>
        <v>0</v>
      </c>
      <c r="O16" s="598">
        <f t="shared" si="5"/>
        <v>0</v>
      </c>
      <c r="P16" s="559">
        <f t="shared" si="5"/>
        <v>0</v>
      </c>
      <c r="Q16" s="559">
        <f t="shared" si="5"/>
        <v>0</v>
      </c>
      <c r="R16" s="559">
        <f t="shared" si="5"/>
        <v>0</v>
      </c>
      <c r="S16" s="559">
        <f t="shared" si="5"/>
        <v>0</v>
      </c>
      <c r="T16" s="559">
        <f t="shared" si="5"/>
        <v>0</v>
      </c>
      <c r="U16" s="559">
        <f t="shared" si="5"/>
        <v>0</v>
      </c>
      <c r="V16" s="559">
        <f t="shared" si="5"/>
        <v>0</v>
      </c>
      <c r="W16" s="559">
        <f t="shared" si="5"/>
        <v>0</v>
      </c>
      <c r="X16" s="599">
        <f t="shared" si="7"/>
        <v>0</v>
      </c>
      <c r="Y16" s="560">
        <f t="shared" si="6"/>
        <v>0</v>
      </c>
    </row>
    <row r="17" spans="1:25" x14ac:dyDescent="0.25">
      <c r="A17" s="573">
        <f t="shared" si="0"/>
        <v>43831</v>
      </c>
      <c r="B17" s="574"/>
      <c r="C17" s="578"/>
      <c r="D17" s="582"/>
      <c r="E17" s="582"/>
      <c r="F17" s="582"/>
      <c r="G17" s="582"/>
      <c r="H17" s="582"/>
      <c r="I17" s="583">
        <f t="shared" si="1"/>
        <v>0</v>
      </c>
      <c r="J17" s="583">
        <f t="shared" si="2"/>
        <v>0</v>
      </c>
      <c r="K17" s="583">
        <f t="shared" si="3"/>
        <v>0</v>
      </c>
      <c r="L17" s="593"/>
      <c r="M17" s="575">
        <f t="shared" si="4"/>
        <v>0</v>
      </c>
      <c r="O17" s="598">
        <f t="shared" si="5"/>
        <v>0</v>
      </c>
      <c r="P17" s="559">
        <f t="shared" si="5"/>
        <v>0</v>
      </c>
      <c r="Q17" s="559">
        <f t="shared" si="5"/>
        <v>0</v>
      </c>
      <c r="R17" s="559">
        <f t="shared" si="5"/>
        <v>0</v>
      </c>
      <c r="S17" s="559">
        <f t="shared" si="5"/>
        <v>0</v>
      </c>
      <c r="T17" s="559">
        <f t="shared" si="5"/>
        <v>0</v>
      </c>
      <c r="U17" s="559">
        <f t="shared" si="5"/>
        <v>0</v>
      </c>
      <c r="V17" s="559">
        <f t="shared" si="5"/>
        <v>0</v>
      </c>
      <c r="W17" s="559">
        <f t="shared" si="5"/>
        <v>0</v>
      </c>
      <c r="X17" s="599">
        <f t="shared" si="7"/>
        <v>0</v>
      </c>
      <c r="Y17" s="560">
        <f t="shared" si="6"/>
        <v>0</v>
      </c>
    </row>
    <row r="18" spans="1:25" x14ac:dyDescent="0.25">
      <c r="A18" s="573">
        <f t="shared" si="0"/>
        <v>43862</v>
      </c>
      <c r="B18" s="574"/>
      <c r="C18" s="578"/>
      <c r="D18" s="582"/>
      <c r="E18" s="582"/>
      <c r="F18" s="582"/>
      <c r="G18" s="582"/>
      <c r="H18" s="582"/>
      <c r="I18" s="583">
        <f t="shared" si="1"/>
        <v>0</v>
      </c>
      <c r="J18" s="583">
        <f t="shared" si="2"/>
        <v>0</v>
      </c>
      <c r="K18" s="583">
        <f t="shared" si="3"/>
        <v>0</v>
      </c>
      <c r="L18" s="593"/>
      <c r="M18" s="575">
        <f t="shared" si="4"/>
        <v>0</v>
      </c>
      <c r="O18" s="598">
        <f t="shared" si="5"/>
        <v>0</v>
      </c>
      <c r="P18" s="559">
        <f t="shared" si="5"/>
        <v>0</v>
      </c>
      <c r="Q18" s="559">
        <f t="shared" si="5"/>
        <v>0</v>
      </c>
      <c r="R18" s="559">
        <f t="shared" si="5"/>
        <v>0</v>
      </c>
      <c r="S18" s="559">
        <f t="shared" si="5"/>
        <v>0</v>
      </c>
      <c r="T18" s="559">
        <f t="shared" si="5"/>
        <v>0</v>
      </c>
      <c r="U18" s="559">
        <f t="shared" si="5"/>
        <v>0</v>
      </c>
      <c r="V18" s="559">
        <f t="shared" si="5"/>
        <v>0</v>
      </c>
      <c r="W18" s="559">
        <f t="shared" si="5"/>
        <v>0</v>
      </c>
      <c r="X18" s="599">
        <f t="shared" si="7"/>
        <v>0</v>
      </c>
      <c r="Y18" s="560">
        <f t="shared" si="6"/>
        <v>0</v>
      </c>
    </row>
    <row r="19" spans="1:25" x14ac:dyDescent="0.25">
      <c r="A19" s="573">
        <f t="shared" si="0"/>
        <v>43891</v>
      </c>
      <c r="B19" s="574"/>
      <c r="C19" s="578"/>
      <c r="D19" s="582"/>
      <c r="E19" s="582"/>
      <c r="F19" s="582"/>
      <c r="G19" s="582"/>
      <c r="H19" s="582"/>
      <c r="I19" s="583">
        <f t="shared" si="1"/>
        <v>0</v>
      </c>
      <c r="J19" s="583">
        <f t="shared" si="2"/>
        <v>0</v>
      </c>
      <c r="K19" s="583">
        <f t="shared" si="3"/>
        <v>0</v>
      </c>
      <c r="L19" s="593"/>
      <c r="M19" s="575">
        <f t="shared" si="4"/>
        <v>0</v>
      </c>
      <c r="O19" s="598">
        <f t="shared" si="5"/>
        <v>0</v>
      </c>
      <c r="P19" s="559">
        <f t="shared" si="5"/>
        <v>0</v>
      </c>
      <c r="Q19" s="559">
        <f t="shared" si="5"/>
        <v>0</v>
      </c>
      <c r="R19" s="559">
        <f t="shared" si="5"/>
        <v>0</v>
      </c>
      <c r="S19" s="559">
        <f t="shared" si="5"/>
        <v>0</v>
      </c>
      <c r="T19" s="559">
        <f t="shared" si="5"/>
        <v>0</v>
      </c>
      <c r="U19" s="559">
        <f t="shared" si="5"/>
        <v>0</v>
      </c>
      <c r="V19" s="559">
        <f t="shared" si="5"/>
        <v>0</v>
      </c>
      <c r="W19" s="559">
        <f t="shared" si="5"/>
        <v>0</v>
      </c>
      <c r="X19" s="599">
        <f t="shared" si="7"/>
        <v>0</v>
      </c>
      <c r="Y19" s="560">
        <f t="shared" si="6"/>
        <v>0</v>
      </c>
    </row>
    <row r="20" spans="1:25" x14ac:dyDescent="0.25">
      <c r="A20" s="573">
        <f t="shared" si="0"/>
        <v>43922</v>
      </c>
      <c r="B20" s="574"/>
      <c r="C20" s="578"/>
      <c r="D20" s="582"/>
      <c r="E20" s="582"/>
      <c r="F20" s="582"/>
      <c r="G20" s="582"/>
      <c r="H20" s="582"/>
      <c r="I20" s="583">
        <f t="shared" si="1"/>
        <v>0</v>
      </c>
      <c r="J20" s="583">
        <f t="shared" si="2"/>
        <v>0</v>
      </c>
      <c r="K20" s="583">
        <f t="shared" si="3"/>
        <v>0</v>
      </c>
      <c r="L20" s="593"/>
      <c r="M20" s="575">
        <f t="shared" si="4"/>
        <v>0</v>
      </c>
      <c r="O20" s="598">
        <f t="shared" si="5"/>
        <v>0</v>
      </c>
      <c r="P20" s="559">
        <f t="shared" si="5"/>
        <v>0</v>
      </c>
      <c r="Q20" s="559">
        <f t="shared" si="5"/>
        <v>0</v>
      </c>
      <c r="R20" s="559">
        <f t="shared" si="5"/>
        <v>0</v>
      </c>
      <c r="S20" s="559">
        <f t="shared" si="5"/>
        <v>0</v>
      </c>
      <c r="T20" s="559">
        <f t="shared" si="5"/>
        <v>0</v>
      </c>
      <c r="U20" s="559">
        <f t="shared" si="5"/>
        <v>0</v>
      </c>
      <c r="V20" s="559">
        <f t="shared" si="5"/>
        <v>0</v>
      </c>
      <c r="W20" s="559">
        <f t="shared" si="5"/>
        <v>0</v>
      </c>
      <c r="X20" s="599">
        <f t="shared" si="7"/>
        <v>0</v>
      </c>
      <c r="Y20" s="560">
        <f t="shared" si="6"/>
        <v>0</v>
      </c>
    </row>
    <row r="21" spans="1:25" x14ac:dyDescent="0.25">
      <c r="A21" s="573">
        <f t="shared" si="0"/>
        <v>43952</v>
      </c>
      <c r="B21" s="574"/>
      <c r="C21" s="578"/>
      <c r="D21" s="582"/>
      <c r="E21" s="582"/>
      <c r="F21" s="582"/>
      <c r="G21" s="582"/>
      <c r="H21" s="582"/>
      <c r="I21" s="583">
        <f t="shared" si="1"/>
        <v>0</v>
      </c>
      <c r="J21" s="583">
        <f t="shared" si="2"/>
        <v>0</v>
      </c>
      <c r="K21" s="583">
        <f t="shared" si="3"/>
        <v>0</v>
      </c>
      <c r="L21" s="593"/>
      <c r="M21" s="575">
        <f t="shared" si="4"/>
        <v>0</v>
      </c>
      <c r="O21" s="598">
        <f t="shared" si="5"/>
        <v>0</v>
      </c>
      <c r="P21" s="559">
        <f t="shared" si="5"/>
        <v>0</v>
      </c>
      <c r="Q21" s="559">
        <f t="shared" si="5"/>
        <v>0</v>
      </c>
      <c r="R21" s="559">
        <f t="shared" si="5"/>
        <v>0</v>
      </c>
      <c r="S21" s="559">
        <f t="shared" si="5"/>
        <v>0</v>
      </c>
      <c r="T21" s="559">
        <f t="shared" si="5"/>
        <v>0</v>
      </c>
      <c r="U21" s="559">
        <f t="shared" si="5"/>
        <v>0</v>
      </c>
      <c r="V21" s="559">
        <f t="shared" si="5"/>
        <v>0</v>
      </c>
      <c r="W21" s="559">
        <f t="shared" si="5"/>
        <v>0</v>
      </c>
      <c r="X21" s="599">
        <f t="shared" si="7"/>
        <v>0</v>
      </c>
      <c r="Y21" s="560">
        <f t="shared" si="6"/>
        <v>0</v>
      </c>
    </row>
    <row r="22" spans="1:25" x14ac:dyDescent="0.25">
      <c r="A22" s="573">
        <f t="shared" si="0"/>
        <v>43983</v>
      </c>
      <c r="B22" s="574"/>
      <c r="C22" s="578"/>
      <c r="D22" s="582"/>
      <c r="E22" s="582"/>
      <c r="F22" s="582"/>
      <c r="G22" s="582"/>
      <c r="H22" s="582"/>
      <c r="I22" s="583">
        <f t="shared" si="1"/>
        <v>0</v>
      </c>
      <c r="J22" s="583">
        <f t="shared" si="2"/>
        <v>0</v>
      </c>
      <c r="K22" s="583">
        <f t="shared" si="3"/>
        <v>0</v>
      </c>
      <c r="L22" s="593"/>
      <c r="M22" s="575">
        <f t="shared" si="4"/>
        <v>0</v>
      </c>
      <c r="O22" s="598">
        <f t="shared" si="5"/>
        <v>0</v>
      </c>
      <c r="P22" s="559">
        <f t="shared" si="5"/>
        <v>0</v>
      </c>
      <c r="Q22" s="559">
        <f t="shared" si="5"/>
        <v>0</v>
      </c>
      <c r="R22" s="559">
        <f t="shared" si="5"/>
        <v>0</v>
      </c>
      <c r="S22" s="559">
        <f t="shared" si="5"/>
        <v>0</v>
      </c>
      <c r="T22" s="559">
        <f t="shared" si="5"/>
        <v>0</v>
      </c>
      <c r="U22" s="559">
        <f t="shared" si="5"/>
        <v>0</v>
      </c>
      <c r="V22" s="559">
        <f t="shared" si="5"/>
        <v>0</v>
      </c>
      <c r="W22" s="559">
        <f t="shared" si="5"/>
        <v>0</v>
      </c>
      <c r="X22" s="599">
        <f t="shared" si="7"/>
        <v>0</v>
      </c>
      <c r="Y22" s="560">
        <f t="shared" si="6"/>
        <v>0</v>
      </c>
    </row>
    <row r="23" spans="1:25" x14ac:dyDescent="0.25">
      <c r="A23" s="573">
        <f t="shared" si="0"/>
        <v>44013</v>
      </c>
      <c r="B23" s="574"/>
      <c r="C23" s="578"/>
      <c r="D23" s="582"/>
      <c r="E23" s="582"/>
      <c r="F23" s="582"/>
      <c r="G23" s="582"/>
      <c r="H23" s="582"/>
      <c r="I23" s="583">
        <f t="shared" si="1"/>
        <v>0</v>
      </c>
      <c r="J23" s="583">
        <f t="shared" si="2"/>
        <v>0</v>
      </c>
      <c r="K23" s="583">
        <f t="shared" si="3"/>
        <v>0</v>
      </c>
      <c r="L23" s="593"/>
      <c r="M23" s="575">
        <f t="shared" si="4"/>
        <v>0</v>
      </c>
      <c r="O23" s="598">
        <f t="shared" si="5"/>
        <v>0</v>
      </c>
      <c r="P23" s="559">
        <f t="shared" si="5"/>
        <v>0</v>
      </c>
      <c r="Q23" s="559">
        <f t="shared" si="5"/>
        <v>0</v>
      </c>
      <c r="R23" s="559">
        <f t="shared" si="5"/>
        <v>0</v>
      </c>
      <c r="S23" s="559">
        <f t="shared" si="5"/>
        <v>0</v>
      </c>
      <c r="T23" s="559">
        <f t="shared" si="5"/>
        <v>0</v>
      </c>
      <c r="U23" s="559">
        <f t="shared" si="5"/>
        <v>0</v>
      </c>
      <c r="V23" s="559">
        <f t="shared" si="5"/>
        <v>0</v>
      </c>
      <c r="W23" s="559">
        <f t="shared" si="5"/>
        <v>0</v>
      </c>
      <c r="X23" s="599">
        <f t="shared" si="7"/>
        <v>0</v>
      </c>
      <c r="Y23" s="560">
        <f t="shared" si="6"/>
        <v>0</v>
      </c>
    </row>
    <row r="24" spans="1:25" x14ac:dyDescent="0.25">
      <c r="A24" s="573">
        <f t="shared" si="0"/>
        <v>44044</v>
      </c>
      <c r="B24" s="574"/>
      <c r="C24" s="578"/>
      <c r="D24" s="582"/>
      <c r="E24" s="582"/>
      <c r="F24" s="582"/>
      <c r="G24" s="582"/>
      <c r="H24" s="582"/>
      <c r="I24" s="583">
        <f t="shared" si="1"/>
        <v>0</v>
      </c>
      <c r="J24" s="583">
        <f t="shared" si="2"/>
        <v>0</v>
      </c>
      <c r="K24" s="583">
        <f t="shared" si="3"/>
        <v>0</v>
      </c>
      <c r="L24" s="593"/>
      <c r="M24" s="575">
        <f t="shared" si="4"/>
        <v>0</v>
      </c>
      <c r="O24" s="598">
        <f t="shared" si="5"/>
        <v>0</v>
      </c>
      <c r="P24" s="559">
        <f t="shared" si="5"/>
        <v>0</v>
      </c>
      <c r="Q24" s="559">
        <f t="shared" si="5"/>
        <v>0</v>
      </c>
      <c r="R24" s="559">
        <f t="shared" si="5"/>
        <v>0</v>
      </c>
      <c r="S24" s="559">
        <f t="shared" si="5"/>
        <v>0</v>
      </c>
      <c r="T24" s="559">
        <f t="shared" si="5"/>
        <v>0</v>
      </c>
      <c r="U24" s="559">
        <f t="shared" si="5"/>
        <v>0</v>
      </c>
      <c r="V24" s="559">
        <f t="shared" si="5"/>
        <v>0</v>
      </c>
      <c r="W24" s="559">
        <f t="shared" si="5"/>
        <v>0</v>
      </c>
      <c r="X24" s="599">
        <f t="shared" si="7"/>
        <v>0</v>
      </c>
      <c r="Y24" s="560">
        <f t="shared" si="6"/>
        <v>0</v>
      </c>
    </row>
    <row r="25" spans="1:25" x14ac:dyDescent="0.25">
      <c r="A25" s="573">
        <f t="shared" si="0"/>
        <v>44075</v>
      </c>
      <c r="B25" s="574"/>
      <c r="C25" s="578"/>
      <c r="D25" s="582"/>
      <c r="E25" s="582"/>
      <c r="F25" s="582"/>
      <c r="G25" s="582"/>
      <c r="H25" s="582"/>
      <c r="I25" s="583">
        <f t="shared" si="1"/>
        <v>0</v>
      </c>
      <c r="J25" s="583">
        <f t="shared" si="2"/>
        <v>0</v>
      </c>
      <c r="K25" s="583">
        <f t="shared" si="3"/>
        <v>0</v>
      </c>
      <c r="L25" s="593"/>
      <c r="M25" s="575">
        <f t="shared" si="4"/>
        <v>0</v>
      </c>
      <c r="O25" s="598">
        <f t="shared" si="5"/>
        <v>0</v>
      </c>
      <c r="P25" s="559">
        <f t="shared" si="5"/>
        <v>0</v>
      </c>
      <c r="Q25" s="559">
        <f t="shared" si="5"/>
        <v>0</v>
      </c>
      <c r="R25" s="559">
        <f t="shared" si="5"/>
        <v>0</v>
      </c>
      <c r="S25" s="559">
        <f t="shared" si="5"/>
        <v>0</v>
      </c>
      <c r="T25" s="559">
        <f t="shared" si="5"/>
        <v>0</v>
      </c>
      <c r="U25" s="559">
        <f t="shared" si="5"/>
        <v>0</v>
      </c>
      <c r="V25" s="559">
        <f t="shared" si="5"/>
        <v>0</v>
      </c>
      <c r="W25" s="559">
        <f t="shared" si="5"/>
        <v>0</v>
      </c>
      <c r="X25" s="599">
        <f t="shared" si="7"/>
        <v>0</v>
      </c>
      <c r="Y25" s="560">
        <f t="shared" si="6"/>
        <v>0</v>
      </c>
    </row>
    <row r="26" spans="1:25" x14ac:dyDescent="0.25">
      <c r="A26" s="573">
        <f t="shared" si="0"/>
        <v>44105</v>
      </c>
      <c r="B26" s="574"/>
      <c r="C26" s="578"/>
      <c r="D26" s="582"/>
      <c r="E26" s="582"/>
      <c r="F26" s="582"/>
      <c r="G26" s="582"/>
      <c r="H26" s="582"/>
      <c r="I26" s="583">
        <f t="shared" si="1"/>
        <v>0</v>
      </c>
      <c r="J26" s="583">
        <f t="shared" si="2"/>
        <v>0</v>
      </c>
      <c r="K26" s="583">
        <f t="shared" si="3"/>
        <v>0</v>
      </c>
      <c r="L26" s="593"/>
      <c r="M26" s="575">
        <f t="shared" si="4"/>
        <v>0</v>
      </c>
      <c r="O26" s="598">
        <f t="shared" si="5"/>
        <v>0</v>
      </c>
      <c r="P26" s="559">
        <f t="shared" si="5"/>
        <v>0</v>
      </c>
      <c r="Q26" s="559">
        <f t="shared" si="5"/>
        <v>0</v>
      </c>
      <c r="R26" s="559">
        <f t="shared" si="5"/>
        <v>0</v>
      </c>
      <c r="S26" s="559">
        <f t="shared" si="5"/>
        <v>0</v>
      </c>
      <c r="T26" s="559">
        <f t="shared" si="5"/>
        <v>0</v>
      </c>
      <c r="U26" s="559">
        <f t="shared" si="5"/>
        <v>0</v>
      </c>
      <c r="V26" s="559">
        <f t="shared" si="5"/>
        <v>0</v>
      </c>
      <c r="W26" s="559">
        <f t="shared" si="5"/>
        <v>0</v>
      </c>
      <c r="X26" s="599">
        <f t="shared" si="7"/>
        <v>0</v>
      </c>
      <c r="Y26" s="560">
        <f t="shared" si="6"/>
        <v>0</v>
      </c>
    </row>
    <row r="27" spans="1:25" x14ac:dyDescent="0.25">
      <c r="A27" s="573">
        <f t="shared" si="0"/>
        <v>44136</v>
      </c>
      <c r="B27" s="574"/>
      <c r="C27" s="578"/>
      <c r="D27" s="582"/>
      <c r="E27" s="582"/>
      <c r="F27" s="582"/>
      <c r="G27" s="582"/>
      <c r="H27" s="582"/>
      <c r="I27" s="583">
        <f t="shared" si="1"/>
        <v>0</v>
      </c>
      <c r="J27" s="583">
        <f t="shared" si="2"/>
        <v>0</v>
      </c>
      <c r="K27" s="583">
        <f t="shared" si="3"/>
        <v>0</v>
      </c>
      <c r="L27" s="593"/>
      <c r="M27" s="575">
        <f t="shared" si="4"/>
        <v>0</v>
      </c>
      <c r="O27" s="598">
        <f t="shared" si="5"/>
        <v>0</v>
      </c>
      <c r="P27" s="559">
        <f t="shared" si="5"/>
        <v>0</v>
      </c>
      <c r="Q27" s="559">
        <f t="shared" si="5"/>
        <v>0</v>
      </c>
      <c r="R27" s="559">
        <f t="shared" si="5"/>
        <v>0</v>
      </c>
      <c r="S27" s="559">
        <f t="shared" si="5"/>
        <v>0</v>
      </c>
      <c r="T27" s="559">
        <f t="shared" si="5"/>
        <v>0</v>
      </c>
      <c r="U27" s="559">
        <f t="shared" si="5"/>
        <v>0</v>
      </c>
      <c r="V27" s="559">
        <f t="shared" si="5"/>
        <v>0</v>
      </c>
      <c r="W27" s="559">
        <f t="shared" si="5"/>
        <v>0</v>
      </c>
      <c r="X27" s="599">
        <f t="shared" si="7"/>
        <v>0</v>
      </c>
      <c r="Y27" s="560">
        <f t="shared" si="6"/>
        <v>0</v>
      </c>
    </row>
    <row r="28" spans="1:25" x14ac:dyDescent="0.25">
      <c r="A28" s="573">
        <f t="shared" si="0"/>
        <v>44166</v>
      </c>
      <c r="B28" s="574"/>
      <c r="C28" s="578"/>
      <c r="D28" s="582"/>
      <c r="E28" s="582"/>
      <c r="F28" s="582"/>
      <c r="G28" s="582"/>
      <c r="H28" s="582"/>
      <c r="I28" s="583">
        <f t="shared" si="1"/>
        <v>0</v>
      </c>
      <c r="J28" s="583">
        <f t="shared" si="2"/>
        <v>0</v>
      </c>
      <c r="K28" s="583">
        <f t="shared" si="3"/>
        <v>0</v>
      </c>
      <c r="L28" s="593"/>
      <c r="M28" s="575">
        <f t="shared" si="4"/>
        <v>0</v>
      </c>
      <c r="O28" s="598">
        <f t="shared" si="5"/>
        <v>0</v>
      </c>
      <c r="P28" s="559">
        <f t="shared" si="5"/>
        <v>0</v>
      </c>
      <c r="Q28" s="559">
        <f t="shared" si="5"/>
        <v>0</v>
      </c>
      <c r="R28" s="559">
        <f t="shared" si="5"/>
        <v>0</v>
      </c>
      <c r="S28" s="559">
        <f t="shared" si="5"/>
        <v>0</v>
      </c>
      <c r="T28" s="559">
        <f t="shared" si="5"/>
        <v>0</v>
      </c>
      <c r="U28" s="559">
        <f t="shared" si="5"/>
        <v>0</v>
      </c>
      <c r="V28" s="559">
        <f t="shared" si="5"/>
        <v>0</v>
      </c>
      <c r="W28" s="559">
        <f t="shared" si="5"/>
        <v>0</v>
      </c>
      <c r="X28" s="599">
        <f t="shared" si="7"/>
        <v>0</v>
      </c>
      <c r="Y28" s="560">
        <f t="shared" si="6"/>
        <v>0</v>
      </c>
    </row>
    <row r="29" spans="1:25" x14ac:dyDescent="0.25">
      <c r="A29" s="573">
        <f t="shared" si="0"/>
        <v>44197</v>
      </c>
      <c r="B29" s="574"/>
      <c r="C29" s="578"/>
      <c r="D29" s="582"/>
      <c r="E29" s="582"/>
      <c r="F29" s="582"/>
      <c r="G29" s="582"/>
      <c r="H29" s="582"/>
      <c r="I29" s="583">
        <f t="shared" si="1"/>
        <v>0</v>
      </c>
      <c r="J29" s="583">
        <f t="shared" si="2"/>
        <v>0</v>
      </c>
      <c r="K29" s="583">
        <f t="shared" si="3"/>
        <v>0</v>
      </c>
      <c r="L29" s="593"/>
      <c r="M29" s="575">
        <f t="shared" si="4"/>
        <v>0</v>
      </c>
      <c r="O29" s="598">
        <f t="shared" si="5"/>
        <v>0</v>
      </c>
      <c r="P29" s="559">
        <f t="shared" si="5"/>
        <v>0</v>
      </c>
      <c r="Q29" s="559">
        <f t="shared" si="5"/>
        <v>0</v>
      </c>
      <c r="R29" s="559">
        <f t="shared" si="5"/>
        <v>0</v>
      </c>
      <c r="S29" s="559">
        <f t="shared" si="5"/>
        <v>0</v>
      </c>
      <c r="T29" s="559">
        <f t="shared" si="5"/>
        <v>0</v>
      </c>
      <c r="U29" s="559">
        <f t="shared" si="5"/>
        <v>0</v>
      </c>
      <c r="V29" s="559">
        <f t="shared" si="5"/>
        <v>0</v>
      </c>
      <c r="W29" s="559">
        <f t="shared" si="5"/>
        <v>0</v>
      </c>
      <c r="X29" s="599">
        <f t="shared" si="7"/>
        <v>0</v>
      </c>
      <c r="Y29" s="560">
        <f t="shared" si="6"/>
        <v>0</v>
      </c>
    </row>
    <row r="30" spans="1:25" x14ac:dyDescent="0.25">
      <c r="A30" s="573">
        <f t="shared" si="0"/>
        <v>44228</v>
      </c>
      <c r="B30" s="574"/>
      <c r="C30" s="578"/>
      <c r="D30" s="582"/>
      <c r="E30" s="582"/>
      <c r="F30" s="582"/>
      <c r="G30" s="582"/>
      <c r="H30" s="582"/>
      <c r="I30" s="583">
        <f t="shared" si="1"/>
        <v>0</v>
      </c>
      <c r="J30" s="583">
        <f t="shared" si="2"/>
        <v>0</v>
      </c>
      <c r="K30" s="583">
        <f t="shared" si="3"/>
        <v>0</v>
      </c>
      <c r="L30" s="593"/>
      <c r="M30" s="575">
        <f t="shared" si="4"/>
        <v>0</v>
      </c>
      <c r="O30" s="598">
        <f t="shared" si="5"/>
        <v>0</v>
      </c>
      <c r="P30" s="559">
        <f t="shared" si="5"/>
        <v>0</v>
      </c>
      <c r="Q30" s="559">
        <f t="shared" si="5"/>
        <v>0</v>
      </c>
      <c r="R30" s="559">
        <f t="shared" si="5"/>
        <v>0</v>
      </c>
      <c r="S30" s="559">
        <f t="shared" si="5"/>
        <v>0</v>
      </c>
      <c r="T30" s="559">
        <f t="shared" si="5"/>
        <v>0</v>
      </c>
      <c r="U30" s="559">
        <f t="shared" si="5"/>
        <v>0</v>
      </c>
      <c r="V30" s="559">
        <f t="shared" si="5"/>
        <v>0</v>
      </c>
      <c r="W30" s="559">
        <f t="shared" si="5"/>
        <v>0</v>
      </c>
      <c r="X30" s="599">
        <f t="shared" si="7"/>
        <v>0</v>
      </c>
      <c r="Y30" s="560">
        <f t="shared" si="6"/>
        <v>0</v>
      </c>
    </row>
    <row r="31" spans="1:25" x14ac:dyDescent="0.25">
      <c r="A31" s="573">
        <f t="shared" si="0"/>
        <v>44256</v>
      </c>
      <c r="B31" s="574"/>
      <c r="C31" s="578"/>
      <c r="D31" s="582"/>
      <c r="E31" s="582"/>
      <c r="F31" s="582"/>
      <c r="G31" s="582"/>
      <c r="H31" s="582"/>
      <c r="I31" s="583">
        <f t="shared" si="1"/>
        <v>0</v>
      </c>
      <c r="J31" s="583">
        <f t="shared" si="2"/>
        <v>0</v>
      </c>
      <c r="K31" s="583">
        <f t="shared" si="3"/>
        <v>0</v>
      </c>
      <c r="L31" s="593"/>
      <c r="M31" s="575">
        <f t="shared" si="4"/>
        <v>0</v>
      </c>
      <c r="O31" s="598">
        <f t="shared" si="5"/>
        <v>0</v>
      </c>
      <c r="P31" s="559">
        <f t="shared" si="5"/>
        <v>0</v>
      </c>
      <c r="Q31" s="559">
        <f t="shared" si="5"/>
        <v>0</v>
      </c>
      <c r="R31" s="559">
        <f t="shared" si="5"/>
        <v>0</v>
      </c>
      <c r="S31" s="559">
        <f t="shared" si="5"/>
        <v>0</v>
      </c>
      <c r="T31" s="559">
        <f t="shared" si="5"/>
        <v>0</v>
      </c>
      <c r="U31" s="559">
        <f t="shared" si="5"/>
        <v>0</v>
      </c>
      <c r="V31" s="559">
        <f t="shared" si="5"/>
        <v>0</v>
      </c>
      <c r="W31" s="559">
        <f t="shared" si="5"/>
        <v>0</v>
      </c>
      <c r="X31" s="599">
        <f t="shared" si="7"/>
        <v>0</v>
      </c>
      <c r="Y31" s="560">
        <f t="shared" si="6"/>
        <v>0</v>
      </c>
    </row>
    <row r="32" spans="1:25" x14ac:dyDescent="0.25">
      <c r="A32" s="573">
        <f t="shared" si="0"/>
        <v>44287</v>
      </c>
      <c r="B32" s="574"/>
      <c r="C32" s="578"/>
      <c r="D32" s="582"/>
      <c r="E32" s="582"/>
      <c r="F32" s="582"/>
      <c r="G32" s="582"/>
      <c r="H32" s="582"/>
      <c r="I32" s="583">
        <f t="shared" si="1"/>
        <v>0</v>
      </c>
      <c r="J32" s="583">
        <f t="shared" si="2"/>
        <v>0</v>
      </c>
      <c r="K32" s="583">
        <f t="shared" si="3"/>
        <v>0</v>
      </c>
      <c r="L32" s="593"/>
      <c r="M32" s="575">
        <f t="shared" si="4"/>
        <v>0</v>
      </c>
      <c r="O32" s="598">
        <f t="shared" si="5"/>
        <v>0</v>
      </c>
      <c r="P32" s="559">
        <f t="shared" si="5"/>
        <v>0</v>
      </c>
      <c r="Q32" s="559">
        <f t="shared" si="5"/>
        <v>0</v>
      </c>
      <c r="R32" s="559">
        <f t="shared" si="5"/>
        <v>0</v>
      </c>
      <c r="S32" s="559">
        <f t="shared" si="5"/>
        <v>0</v>
      </c>
      <c r="T32" s="559">
        <f t="shared" si="5"/>
        <v>0</v>
      </c>
      <c r="U32" s="559">
        <f t="shared" si="5"/>
        <v>0</v>
      </c>
      <c r="V32" s="559">
        <f t="shared" si="5"/>
        <v>0</v>
      </c>
      <c r="W32" s="559">
        <f t="shared" si="5"/>
        <v>0</v>
      </c>
      <c r="X32" s="599">
        <f t="shared" si="7"/>
        <v>0</v>
      </c>
      <c r="Y32" s="560">
        <f t="shared" si="6"/>
        <v>0</v>
      </c>
    </row>
    <row r="33" spans="1:25" x14ac:dyDescent="0.25">
      <c r="A33" s="573">
        <f t="shared" si="0"/>
        <v>44317</v>
      </c>
      <c r="B33" s="574"/>
      <c r="C33" s="578"/>
      <c r="D33" s="582"/>
      <c r="E33" s="582"/>
      <c r="F33" s="582"/>
      <c r="G33" s="582"/>
      <c r="H33" s="582"/>
      <c r="I33" s="583">
        <f t="shared" si="1"/>
        <v>0</v>
      </c>
      <c r="J33" s="583">
        <f t="shared" si="2"/>
        <v>0</v>
      </c>
      <c r="K33" s="583">
        <f t="shared" si="3"/>
        <v>0</v>
      </c>
      <c r="L33" s="593"/>
      <c r="M33" s="575">
        <f t="shared" si="4"/>
        <v>0</v>
      </c>
      <c r="O33" s="598">
        <f t="shared" si="5"/>
        <v>0</v>
      </c>
      <c r="P33" s="559">
        <f t="shared" si="5"/>
        <v>0</v>
      </c>
      <c r="Q33" s="559">
        <f t="shared" si="5"/>
        <v>0</v>
      </c>
      <c r="R33" s="559">
        <f t="shared" si="5"/>
        <v>0</v>
      </c>
      <c r="S33" s="559">
        <f t="shared" si="5"/>
        <v>0</v>
      </c>
      <c r="T33" s="559">
        <f t="shared" si="5"/>
        <v>0</v>
      </c>
      <c r="U33" s="559">
        <f t="shared" si="5"/>
        <v>0</v>
      </c>
      <c r="V33" s="559">
        <f t="shared" si="5"/>
        <v>0</v>
      </c>
      <c r="W33" s="559">
        <f t="shared" si="5"/>
        <v>0</v>
      </c>
      <c r="X33" s="599">
        <f t="shared" si="7"/>
        <v>0</v>
      </c>
      <c r="Y33" s="560">
        <f t="shared" si="6"/>
        <v>0</v>
      </c>
    </row>
    <row r="34" spans="1:25" x14ac:dyDescent="0.25">
      <c r="A34" s="573">
        <f t="shared" si="0"/>
        <v>44348</v>
      </c>
      <c r="B34" s="574"/>
      <c r="C34" s="578"/>
      <c r="D34" s="582"/>
      <c r="E34" s="582"/>
      <c r="F34" s="582"/>
      <c r="G34" s="582"/>
      <c r="H34" s="582"/>
      <c r="I34" s="583">
        <f t="shared" si="1"/>
        <v>0</v>
      </c>
      <c r="J34" s="583">
        <f t="shared" si="2"/>
        <v>0</v>
      </c>
      <c r="K34" s="583">
        <f t="shared" si="3"/>
        <v>0</v>
      </c>
      <c r="L34" s="593"/>
      <c r="M34" s="575">
        <f t="shared" si="4"/>
        <v>0</v>
      </c>
      <c r="O34" s="598">
        <f t="shared" si="5"/>
        <v>0</v>
      </c>
      <c r="P34" s="559">
        <f t="shared" si="5"/>
        <v>0</v>
      </c>
      <c r="Q34" s="559">
        <f t="shared" si="5"/>
        <v>0</v>
      </c>
      <c r="R34" s="559">
        <f t="shared" si="5"/>
        <v>0</v>
      </c>
      <c r="S34" s="559">
        <f t="shared" si="5"/>
        <v>0</v>
      </c>
      <c r="T34" s="559">
        <f t="shared" si="5"/>
        <v>0</v>
      </c>
      <c r="U34" s="559">
        <f t="shared" si="5"/>
        <v>0</v>
      </c>
      <c r="V34" s="559">
        <f t="shared" si="5"/>
        <v>0</v>
      </c>
      <c r="W34" s="559">
        <f t="shared" si="5"/>
        <v>0</v>
      </c>
      <c r="X34" s="599">
        <f t="shared" si="7"/>
        <v>0</v>
      </c>
      <c r="Y34" s="560">
        <f t="shared" si="6"/>
        <v>0</v>
      </c>
    </row>
    <row r="35" spans="1:25" x14ac:dyDescent="0.25">
      <c r="A35" s="573">
        <f t="shared" si="0"/>
        <v>44378</v>
      </c>
      <c r="B35" s="574"/>
      <c r="C35" s="578"/>
      <c r="D35" s="582"/>
      <c r="E35" s="582"/>
      <c r="F35" s="582"/>
      <c r="G35" s="582"/>
      <c r="H35" s="582"/>
      <c r="I35" s="583">
        <f t="shared" si="1"/>
        <v>0</v>
      </c>
      <c r="J35" s="583">
        <f t="shared" si="2"/>
        <v>0</v>
      </c>
      <c r="K35" s="583">
        <f t="shared" si="3"/>
        <v>0</v>
      </c>
      <c r="L35" s="593"/>
      <c r="M35" s="575">
        <f t="shared" si="4"/>
        <v>0</v>
      </c>
      <c r="O35" s="598">
        <f t="shared" si="5"/>
        <v>0</v>
      </c>
      <c r="P35" s="559">
        <f t="shared" si="5"/>
        <v>0</v>
      </c>
      <c r="Q35" s="559">
        <f t="shared" si="5"/>
        <v>0</v>
      </c>
      <c r="R35" s="559">
        <f t="shared" si="5"/>
        <v>0</v>
      </c>
      <c r="S35" s="559">
        <f t="shared" si="5"/>
        <v>0</v>
      </c>
      <c r="T35" s="559">
        <f t="shared" si="5"/>
        <v>0</v>
      </c>
      <c r="U35" s="559">
        <f t="shared" si="5"/>
        <v>0</v>
      </c>
      <c r="V35" s="559">
        <f t="shared" si="5"/>
        <v>0</v>
      </c>
      <c r="W35" s="559">
        <f t="shared" si="5"/>
        <v>0</v>
      </c>
      <c r="X35" s="599">
        <f t="shared" si="7"/>
        <v>0</v>
      </c>
      <c r="Y35" s="560">
        <f t="shared" si="6"/>
        <v>0</v>
      </c>
    </row>
    <row r="36" spans="1:25" x14ac:dyDescent="0.25">
      <c r="A36" s="573">
        <f t="shared" si="0"/>
        <v>44409</v>
      </c>
      <c r="B36" s="574"/>
      <c r="C36" s="578"/>
      <c r="D36" s="582"/>
      <c r="E36" s="582"/>
      <c r="F36" s="582"/>
      <c r="G36" s="582"/>
      <c r="H36" s="582"/>
      <c r="I36" s="583">
        <f t="shared" si="1"/>
        <v>0</v>
      </c>
      <c r="J36" s="583">
        <f t="shared" si="2"/>
        <v>0</v>
      </c>
      <c r="K36" s="583">
        <f t="shared" si="3"/>
        <v>0</v>
      </c>
      <c r="L36" s="593"/>
      <c r="M36" s="575">
        <f t="shared" si="4"/>
        <v>0</v>
      </c>
      <c r="O36" s="598">
        <f t="shared" si="5"/>
        <v>0</v>
      </c>
      <c r="P36" s="559">
        <f t="shared" si="5"/>
        <v>0</v>
      </c>
      <c r="Q36" s="559">
        <f t="shared" si="5"/>
        <v>0</v>
      </c>
      <c r="R36" s="559">
        <f t="shared" si="5"/>
        <v>0</v>
      </c>
      <c r="S36" s="559">
        <f t="shared" si="5"/>
        <v>0</v>
      </c>
      <c r="T36" s="559">
        <f t="shared" si="5"/>
        <v>0</v>
      </c>
      <c r="U36" s="559">
        <f t="shared" si="5"/>
        <v>0</v>
      </c>
      <c r="V36" s="559">
        <f t="shared" si="5"/>
        <v>0</v>
      </c>
      <c r="W36" s="559">
        <f t="shared" si="5"/>
        <v>0</v>
      </c>
      <c r="X36" s="599">
        <f t="shared" si="7"/>
        <v>0</v>
      </c>
      <c r="Y36" s="560">
        <f t="shared" si="6"/>
        <v>0</v>
      </c>
    </row>
    <row r="37" spans="1:25" x14ac:dyDescent="0.25">
      <c r="A37" s="573">
        <f t="shared" si="0"/>
        <v>44440</v>
      </c>
      <c r="B37" s="574"/>
      <c r="C37" s="578"/>
      <c r="D37" s="582"/>
      <c r="E37" s="582"/>
      <c r="F37" s="582"/>
      <c r="G37" s="582"/>
      <c r="H37" s="582"/>
      <c r="I37" s="583">
        <f t="shared" si="1"/>
        <v>0</v>
      </c>
      <c r="J37" s="583">
        <f t="shared" si="2"/>
        <v>0</v>
      </c>
      <c r="K37" s="583">
        <f t="shared" si="3"/>
        <v>0</v>
      </c>
      <c r="L37" s="593"/>
      <c r="M37" s="575">
        <f t="shared" si="4"/>
        <v>0</v>
      </c>
      <c r="O37" s="598">
        <f t="shared" si="5"/>
        <v>0</v>
      </c>
      <c r="P37" s="559">
        <f t="shared" si="5"/>
        <v>0</v>
      </c>
      <c r="Q37" s="559">
        <f t="shared" si="5"/>
        <v>0</v>
      </c>
      <c r="R37" s="559">
        <f t="shared" si="5"/>
        <v>0</v>
      </c>
      <c r="S37" s="559">
        <f t="shared" si="5"/>
        <v>0</v>
      </c>
      <c r="T37" s="559">
        <f t="shared" si="5"/>
        <v>0</v>
      </c>
      <c r="U37" s="559">
        <f t="shared" si="5"/>
        <v>0</v>
      </c>
      <c r="V37" s="559">
        <f t="shared" si="5"/>
        <v>0</v>
      </c>
      <c r="W37" s="559">
        <f t="shared" si="5"/>
        <v>0</v>
      </c>
      <c r="X37" s="599">
        <f t="shared" si="7"/>
        <v>0</v>
      </c>
      <c r="Y37" s="560">
        <f t="shared" si="6"/>
        <v>0</v>
      </c>
    </row>
    <row r="38" spans="1:25" x14ac:dyDescent="0.25">
      <c r="A38" s="573">
        <f t="shared" si="0"/>
        <v>44470</v>
      </c>
      <c r="B38" s="574"/>
      <c r="C38" s="578"/>
      <c r="D38" s="582"/>
      <c r="E38" s="582"/>
      <c r="F38" s="582"/>
      <c r="G38" s="582"/>
      <c r="H38" s="582"/>
      <c r="I38" s="583">
        <f t="shared" si="1"/>
        <v>0</v>
      </c>
      <c r="J38" s="583">
        <f t="shared" si="2"/>
        <v>0</v>
      </c>
      <c r="K38" s="583">
        <f t="shared" si="3"/>
        <v>0</v>
      </c>
      <c r="L38" s="593"/>
      <c r="M38" s="575">
        <f t="shared" si="4"/>
        <v>0</v>
      </c>
      <c r="O38" s="598">
        <f t="shared" si="5"/>
        <v>0</v>
      </c>
      <c r="P38" s="559">
        <f t="shared" si="5"/>
        <v>0</v>
      </c>
      <c r="Q38" s="559">
        <f t="shared" si="5"/>
        <v>0</v>
      </c>
      <c r="R38" s="559">
        <f t="shared" si="5"/>
        <v>0</v>
      </c>
      <c r="S38" s="559">
        <f t="shared" si="5"/>
        <v>0</v>
      </c>
      <c r="T38" s="559">
        <f t="shared" si="5"/>
        <v>0</v>
      </c>
      <c r="U38" s="559">
        <f t="shared" si="5"/>
        <v>0</v>
      </c>
      <c r="V38" s="559">
        <f t="shared" si="5"/>
        <v>0</v>
      </c>
      <c r="W38" s="559">
        <f t="shared" si="5"/>
        <v>0</v>
      </c>
      <c r="X38" s="599">
        <f t="shared" si="7"/>
        <v>0</v>
      </c>
      <c r="Y38" s="560">
        <f t="shared" si="6"/>
        <v>0</v>
      </c>
    </row>
    <row r="39" spans="1:25" x14ac:dyDescent="0.25">
      <c r="A39" s="573">
        <f t="shared" si="0"/>
        <v>44501</v>
      </c>
      <c r="B39" s="574"/>
      <c r="C39" s="578"/>
      <c r="D39" s="582"/>
      <c r="E39" s="582"/>
      <c r="F39" s="582"/>
      <c r="G39" s="582"/>
      <c r="H39" s="582"/>
      <c r="I39" s="583">
        <f t="shared" si="1"/>
        <v>0</v>
      </c>
      <c r="J39" s="583">
        <f t="shared" si="2"/>
        <v>0</v>
      </c>
      <c r="K39" s="583">
        <f t="shared" si="3"/>
        <v>0</v>
      </c>
      <c r="L39" s="593"/>
      <c r="M39" s="575">
        <f t="shared" si="4"/>
        <v>0</v>
      </c>
      <c r="O39" s="598">
        <f t="shared" si="5"/>
        <v>0</v>
      </c>
      <c r="P39" s="559">
        <f t="shared" si="5"/>
        <v>0</v>
      </c>
      <c r="Q39" s="559">
        <f t="shared" si="5"/>
        <v>0</v>
      </c>
      <c r="R39" s="559">
        <f t="shared" ref="R39:W46" si="8">IF($B39=0, 0, F39/$B39)</f>
        <v>0</v>
      </c>
      <c r="S39" s="559">
        <f t="shared" si="8"/>
        <v>0</v>
      </c>
      <c r="T39" s="559">
        <f t="shared" si="8"/>
        <v>0</v>
      </c>
      <c r="U39" s="559">
        <f t="shared" si="8"/>
        <v>0</v>
      </c>
      <c r="V39" s="559">
        <f t="shared" si="8"/>
        <v>0</v>
      </c>
      <c r="W39" s="559">
        <f t="shared" si="8"/>
        <v>0</v>
      </c>
      <c r="X39" s="599">
        <f t="shared" si="7"/>
        <v>0</v>
      </c>
      <c r="Y39" s="560">
        <f t="shared" si="6"/>
        <v>0</v>
      </c>
    </row>
    <row r="40" spans="1:25" x14ac:dyDescent="0.25">
      <c r="A40" s="573">
        <f t="shared" si="0"/>
        <v>44531</v>
      </c>
      <c r="B40" s="574"/>
      <c r="C40" s="578"/>
      <c r="D40" s="582"/>
      <c r="E40" s="582"/>
      <c r="F40" s="582"/>
      <c r="G40" s="582"/>
      <c r="H40" s="582"/>
      <c r="I40" s="583">
        <f t="shared" si="1"/>
        <v>0</v>
      </c>
      <c r="J40" s="583">
        <f t="shared" si="2"/>
        <v>0</v>
      </c>
      <c r="K40" s="583">
        <f t="shared" si="3"/>
        <v>0</v>
      </c>
      <c r="L40" s="593"/>
      <c r="M40" s="575">
        <f t="shared" si="4"/>
        <v>0</v>
      </c>
      <c r="O40" s="598">
        <f t="shared" ref="O40:Q46" si="9">IF($B40=0, 0, C40/$B40)</f>
        <v>0</v>
      </c>
      <c r="P40" s="559">
        <f t="shared" si="9"/>
        <v>0</v>
      </c>
      <c r="Q40" s="559">
        <f t="shared" si="9"/>
        <v>0</v>
      </c>
      <c r="R40" s="559">
        <f t="shared" si="8"/>
        <v>0</v>
      </c>
      <c r="S40" s="559">
        <f t="shared" si="8"/>
        <v>0</v>
      </c>
      <c r="T40" s="559">
        <f t="shared" si="8"/>
        <v>0</v>
      </c>
      <c r="U40" s="559">
        <f t="shared" si="8"/>
        <v>0</v>
      </c>
      <c r="V40" s="559">
        <f t="shared" si="8"/>
        <v>0</v>
      </c>
      <c r="W40" s="559">
        <f t="shared" si="8"/>
        <v>0</v>
      </c>
      <c r="X40" s="599">
        <f t="shared" si="7"/>
        <v>0</v>
      </c>
      <c r="Y40" s="560">
        <f t="shared" si="6"/>
        <v>0</v>
      </c>
    </row>
    <row r="41" spans="1:25" x14ac:dyDescent="0.25">
      <c r="A41" s="573">
        <f t="shared" si="0"/>
        <v>44562</v>
      </c>
      <c r="B41" s="574"/>
      <c r="C41" s="578"/>
      <c r="D41" s="582"/>
      <c r="E41" s="582"/>
      <c r="F41" s="582"/>
      <c r="G41" s="582"/>
      <c r="H41" s="582"/>
      <c r="I41" s="583">
        <f t="shared" si="1"/>
        <v>0</v>
      </c>
      <c r="J41" s="583">
        <f t="shared" si="2"/>
        <v>0</v>
      </c>
      <c r="K41" s="583">
        <f t="shared" si="3"/>
        <v>0</v>
      </c>
      <c r="L41" s="593"/>
      <c r="M41" s="575">
        <f t="shared" si="4"/>
        <v>0</v>
      </c>
      <c r="O41" s="598">
        <f t="shared" si="9"/>
        <v>0</v>
      </c>
      <c r="P41" s="559">
        <f t="shared" si="9"/>
        <v>0</v>
      </c>
      <c r="Q41" s="559">
        <f t="shared" si="9"/>
        <v>0</v>
      </c>
      <c r="R41" s="559">
        <f t="shared" si="8"/>
        <v>0</v>
      </c>
      <c r="S41" s="559">
        <f t="shared" si="8"/>
        <v>0</v>
      </c>
      <c r="T41" s="559">
        <f t="shared" si="8"/>
        <v>0</v>
      </c>
      <c r="U41" s="559">
        <f t="shared" si="8"/>
        <v>0</v>
      </c>
      <c r="V41" s="559">
        <f t="shared" si="8"/>
        <v>0</v>
      </c>
      <c r="W41" s="559">
        <f t="shared" si="8"/>
        <v>0</v>
      </c>
      <c r="X41" s="599">
        <f t="shared" si="7"/>
        <v>0</v>
      </c>
      <c r="Y41" s="560">
        <f t="shared" si="6"/>
        <v>0</v>
      </c>
    </row>
    <row r="42" spans="1:25" x14ac:dyDescent="0.25">
      <c r="A42" s="573">
        <f t="shared" si="0"/>
        <v>44593</v>
      </c>
      <c r="B42" s="574"/>
      <c r="C42" s="578"/>
      <c r="D42" s="582"/>
      <c r="E42" s="582"/>
      <c r="F42" s="582"/>
      <c r="G42" s="582"/>
      <c r="H42" s="582"/>
      <c r="I42" s="583">
        <f t="shared" si="1"/>
        <v>0</v>
      </c>
      <c r="J42" s="583">
        <f t="shared" si="2"/>
        <v>0</v>
      </c>
      <c r="K42" s="583">
        <f t="shared" si="3"/>
        <v>0</v>
      </c>
      <c r="L42" s="593"/>
      <c r="M42" s="575">
        <f t="shared" si="4"/>
        <v>0</v>
      </c>
      <c r="O42" s="598">
        <f t="shared" si="9"/>
        <v>0</v>
      </c>
      <c r="P42" s="559">
        <f t="shared" si="9"/>
        <v>0</v>
      </c>
      <c r="Q42" s="559">
        <f t="shared" si="9"/>
        <v>0</v>
      </c>
      <c r="R42" s="559">
        <f t="shared" si="8"/>
        <v>0</v>
      </c>
      <c r="S42" s="559">
        <f t="shared" si="8"/>
        <v>0</v>
      </c>
      <c r="T42" s="559">
        <f t="shared" si="8"/>
        <v>0</v>
      </c>
      <c r="U42" s="559">
        <f t="shared" si="8"/>
        <v>0</v>
      </c>
      <c r="V42" s="559">
        <f t="shared" si="8"/>
        <v>0</v>
      </c>
      <c r="W42" s="559">
        <f t="shared" si="8"/>
        <v>0</v>
      </c>
      <c r="X42" s="599">
        <f t="shared" si="7"/>
        <v>0</v>
      </c>
      <c r="Y42" s="560">
        <f t="shared" si="6"/>
        <v>0</v>
      </c>
    </row>
    <row r="43" spans="1:25" x14ac:dyDescent="0.25">
      <c r="A43" s="573">
        <f t="shared" si="0"/>
        <v>44621</v>
      </c>
      <c r="B43" s="574"/>
      <c r="C43" s="578"/>
      <c r="D43" s="582"/>
      <c r="E43" s="582"/>
      <c r="F43" s="582"/>
      <c r="G43" s="582"/>
      <c r="H43" s="582"/>
      <c r="I43" s="583">
        <f t="shared" si="1"/>
        <v>0</v>
      </c>
      <c r="J43" s="583">
        <f t="shared" si="2"/>
        <v>0</v>
      </c>
      <c r="K43" s="583">
        <f t="shared" si="3"/>
        <v>0</v>
      </c>
      <c r="L43" s="593"/>
      <c r="M43" s="575">
        <f t="shared" si="4"/>
        <v>0</v>
      </c>
      <c r="O43" s="598">
        <f t="shared" si="9"/>
        <v>0</v>
      </c>
      <c r="P43" s="559">
        <f t="shared" si="9"/>
        <v>0</v>
      </c>
      <c r="Q43" s="559">
        <f t="shared" si="9"/>
        <v>0</v>
      </c>
      <c r="R43" s="559">
        <f t="shared" si="8"/>
        <v>0</v>
      </c>
      <c r="S43" s="559">
        <f t="shared" si="8"/>
        <v>0</v>
      </c>
      <c r="T43" s="559">
        <f t="shared" si="8"/>
        <v>0</v>
      </c>
      <c r="U43" s="559">
        <f t="shared" si="8"/>
        <v>0</v>
      </c>
      <c r="V43" s="559">
        <f t="shared" si="8"/>
        <v>0</v>
      </c>
      <c r="W43" s="559">
        <f t="shared" si="8"/>
        <v>0</v>
      </c>
      <c r="X43" s="599">
        <f t="shared" si="7"/>
        <v>0</v>
      </c>
      <c r="Y43" s="560">
        <f t="shared" si="6"/>
        <v>0</v>
      </c>
    </row>
    <row r="44" spans="1:25" x14ac:dyDescent="0.25">
      <c r="A44" s="573">
        <f t="shared" si="0"/>
        <v>44652</v>
      </c>
      <c r="B44" s="574"/>
      <c r="C44" s="578"/>
      <c r="D44" s="582"/>
      <c r="E44" s="582"/>
      <c r="F44" s="582"/>
      <c r="G44" s="582"/>
      <c r="H44" s="582"/>
      <c r="I44" s="583">
        <f t="shared" si="1"/>
        <v>0</v>
      </c>
      <c r="J44" s="583">
        <f t="shared" si="2"/>
        <v>0</v>
      </c>
      <c r="K44" s="583">
        <f t="shared" si="3"/>
        <v>0</v>
      </c>
      <c r="L44" s="593"/>
      <c r="M44" s="575">
        <f t="shared" si="4"/>
        <v>0</v>
      </c>
      <c r="O44" s="598">
        <f t="shared" si="9"/>
        <v>0</v>
      </c>
      <c r="P44" s="559">
        <f t="shared" si="9"/>
        <v>0</v>
      </c>
      <c r="Q44" s="559">
        <f t="shared" si="9"/>
        <v>0</v>
      </c>
      <c r="R44" s="559">
        <f t="shared" si="8"/>
        <v>0</v>
      </c>
      <c r="S44" s="559">
        <f t="shared" si="8"/>
        <v>0</v>
      </c>
      <c r="T44" s="559">
        <f t="shared" si="8"/>
        <v>0</v>
      </c>
      <c r="U44" s="559">
        <f t="shared" si="8"/>
        <v>0</v>
      </c>
      <c r="V44" s="559">
        <f t="shared" si="8"/>
        <v>0</v>
      </c>
      <c r="W44" s="559">
        <f t="shared" si="8"/>
        <v>0</v>
      </c>
      <c r="X44" s="599">
        <f t="shared" si="7"/>
        <v>0</v>
      </c>
      <c r="Y44" s="560">
        <f t="shared" si="6"/>
        <v>0</v>
      </c>
    </row>
    <row r="45" spans="1:25" x14ac:dyDescent="0.25">
      <c r="A45" s="573">
        <f>EDATE(A46,-1)</f>
        <v>44682</v>
      </c>
      <c r="B45" s="574"/>
      <c r="C45" s="578"/>
      <c r="D45" s="582"/>
      <c r="E45" s="582"/>
      <c r="F45" s="582"/>
      <c r="G45" s="582"/>
      <c r="H45" s="582"/>
      <c r="I45" s="583">
        <f t="shared" si="1"/>
        <v>0</v>
      </c>
      <c r="J45" s="583">
        <f t="shared" si="2"/>
        <v>0</v>
      </c>
      <c r="K45" s="583">
        <f t="shared" si="3"/>
        <v>0</v>
      </c>
      <c r="L45" s="593"/>
      <c r="M45" s="575">
        <f t="shared" si="4"/>
        <v>0</v>
      </c>
      <c r="O45" s="598">
        <f t="shared" si="9"/>
        <v>0</v>
      </c>
      <c r="P45" s="559">
        <f t="shared" si="9"/>
        <v>0</v>
      </c>
      <c r="Q45" s="559">
        <f t="shared" si="9"/>
        <v>0</v>
      </c>
      <c r="R45" s="559">
        <f t="shared" si="8"/>
        <v>0</v>
      </c>
      <c r="S45" s="559">
        <f t="shared" si="8"/>
        <v>0</v>
      </c>
      <c r="T45" s="559">
        <f t="shared" si="8"/>
        <v>0</v>
      </c>
      <c r="U45" s="559">
        <f t="shared" si="8"/>
        <v>0</v>
      </c>
      <c r="V45" s="559">
        <f t="shared" si="8"/>
        <v>0</v>
      </c>
      <c r="W45" s="559">
        <f t="shared" si="8"/>
        <v>0</v>
      </c>
      <c r="X45" s="599">
        <f t="shared" si="7"/>
        <v>0</v>
      </c>
      <c r="Y45" s="560">
        <f t="shared" si="6"/>
        <v>0</v>
      </c>
    </row>
    <row r="46" spans="1:25" x14ac:dyDescent="0.25">
      <c r="A46" s="570" t="str">
        <f>TEXT('Cover-Input Page'!C8,"MM/YYYY")</f>
        <v>06/2022</v>
      </c>
      <c r="B46" s="571"/>
      <c r="C46" s="579"/>
      <c r="D46" s="584"/>
      <c r="E46" s="584"/>
      <c r="F46" s="584"/>
      <c r="G46" s="584"/>
      <c r="H46" s="584"/>
      <c r="I46" s="585">
        <f t="shared" si="1"/>
        <v>0</v>
      </c>
      <c r="J46" s="585">
        <f t="shared" si="2"/>
        <v>0</v>
      </c>
      <c r="K46" s="595">
        <f t="shared" si="3"/>
        <v>0</v>
      </c>
      <c r="L46" s="594"/>
      <c r="M46" s="572">
        <f t="shared" si="4"/>
        <v>0</v>
      </c>
      <c r="O46" s="600">
        <f t="shared" si="9"/>
        <v>0</v>
      </c>
      <c r="P46" s="561">
        <f t="shared" si="9"/>
        <v>0</v>
      </c>
      <c r="Q46" s="561">
        <f t="shared" si="9"/>
        <v>0</v>
      </c>
      <c r="R46" s="561">
        <f t="shared" si="8"/>
        <v>0</v>
      </c>
      <c r="S46" s="561">
        <f t="shared" si="8"/>
        <v>0</v>
      </c>
      <c r="T46" s="561">
        <f t="shared" si="8"/>
        <v>0</v>
      </c>
      <c r="U46" s="561">
        <f t="shared" si="8"/>
        <v>0</v>
      </c>
      <c r="V46" s="561">
        <f t="shared" si="8"/>
        <v>0</v>
      </c>
      <c r="W46" s="561">
        <f t="shared" si="8"/>
        <v>0</v>
      </c>
      <c r="X46" s="601">
        <f t="shared" si="7"/>
        <v>0</v>
      </c>
      <c r="Y46" s="562">
        <f t="shared" si="6"/>
        <v>0</v>
      </c>
    </row>
    <row r="47" spans="1:25" x14ac:dyDescent="0.25">
      <c r="A47" s="724"/>
      <c r="B47" s="724"/>
      <c r="C47" s="725"/>
      <c r="D47" s="726"/>
      <c r="E47" s="726"/>
      <c r="F47" s="726"/>
      <c r="G47" s="726"/>
      <c r="H47" s="726"/>
      <c r="I47" s="726"/>
      <c r="J47" s="726"/>
      <c r="K47" s="586"/>
      <c r="M47" s="724"/>
      <c r="O47" s="727"/>
      <c r="P47" s="727"/>
      <c r="Q47" s="727"/>
      <c r="R47" s="727"/>
      <c r="S47" s="727"/>
      <c r="T47" s="727"/>
      <c r="U47" s="727"/>
      <c r="V47" s="727"/>
      <c r="W47" s="727"/>
      <c r="X47" s="727"/>
      <c r="Y47" s="727"/>
    </row>
    <row r="48" spans="1:25" x14ac:dyDescent="0.25">
      <c r="A48" s="97" t="str">
        <f>TEXT(A11,"MM/YYY")&amp;" - "&amp;TEXT(A22,"MM/YYYY")</f>
        <v>07/2019 - 06/2020</v>
      </c>
      <c r="B48" s="587">
        <f>SUM(B11:B22)</f>
        <v>0</v>
      </c>
      <c r="C48" s="588">
        <f>SUM(C11:C22)</f>
        <v>0</v>
      </c>
      <c r="D48" s="589">
        <f t="shared" ref="D48:J48" si="10">SUM(D11:D22)</f>
        <v>0</v>
      </c>
      <c r="E48" s="589">
        <f t="shared" si="10"/>
        <v>0</v>
      </c>
      <c r="F48" s="589">
        <f t="shared" si="10"/>
        <v>0</v>
      </c>
      <c r="G48" s="589">
        <f t="shared" si="10"/>
        <v>0</v>
      </c>
      <c r="H48" s="589">
        <f>SUM(H11:H22)</f>
        <v>0</v>
      </c>
      <c r="I48" s="589">
        <f t="shared" si="10"/>
        <v>0</v>
      </c>
      <c r="J48" s="589">
        <f t="shared" si="10"/>
        <v>0</v>
      </c>
      <c r="K48" s="589">
        <f>SUM(K11:K22)</f>
        <v>0</v>
      </c>
      <c r="L48" s="590">
        <f t="shared" ref="L48" si="11">SUM(L11:L22)</f>
        <v>0</v>
      </c>
      <c r="M48" s="691">
        <f t="shared" ref="M48:M50" si="12">IFERROR((K48+L48)/C48, 0)</f>
        <v>0</v>
      </c>
      <c r="O48" s="563">
        <f t="shared" ref="O48:W51" si="13">IF($B48=0, 0, C48/$B48)</f>
        <v>0</v>
      </c>
      <c r="P48" s="564">
        <f t="shared" si="13"/>
        <v>0</v>
      </c>
      <c r="Q48" s="564">
        <f t="shared" si="13"/>
        <v>0</v>
      </c>
      <c r="R48" s="564">
        <f t="shared" si="13"/>
        <v>0</v>
      </c>
      <c r="S48" s="564">
        <f t="shared" si="13"/>
        <v>0</v>
      </c>
      <c r="T48" s="564">
        <f t="shared" si="13"/>
        <v>0</v>
      </c>
      <c r="U48" s="564">
        <f t="shared" si="13"/>
        <v>0</v>
      </c>
      <c r="V48" s="564">
        <f t="shared" si="13"/>
        <v>0</v>
      </c>
      <c r="W48" s="564">
        <f t="shared" si="13"/>
        <v>0</v>
      </c>
      <c r="X48" s="564">
        <f t="shared" si="7"/>
        <v>0</v>
      </c>
      <c r="Y48" s="565">
        <f t="shared" ref="Y48:Y51" si="14">IF($B48=0, 0, L48/$B48)</f>
        <v>0</v>
      </c>
    </row>
    <row r="49" spans="1:25" x14ac:dyDescent="0.25">
      <c r="A49" s="97" t="str">
        <f>TEXT(A23,"MM/YYY")&amp;" - "&amp;TEXT(A34,"MM/YYYY")</f>
        <v>07/2020 - 06/2021</v>
      </c>
      <c r="B49" s="587">
        <f>SUM(B23:B34)</f>
        <v>0</v>
      </c>
      <c r="C49" s="588">
        <f>SUM(C23:C34)</f>
        <v>0</v>
      </c>
      <c r="D49" s="589">
        <f t="shared" ref="D49:J49" si="15">SUM(D23:D34)</f>
        <v>0</v>
      </c>
      <c r="E49" s="589">
        <f t="shared" si="15"/>
        <v>0</v>
      </c>
      <c r="F49" s="589">
        <f t="shared" si="15"/>
        <v>0</v>
      </c>
      <c r="G49" s="589">
        <f t="shared" si="15"/>
        <v>0</v>
      </c>
      <c r="H49" s="589">
        <f>SUM(H23:H34)</f>
        <v>0</v>
      </c>
      <c r="I49" s="589">
        <f t="shared" si="15"/>
        <v>0</v>
      </c>
      <c r="J49" s="589">
        <f t="shared" si="15"/>
        <v>0</v>
      </c>
      <c r="K49" s="589">
        <f>SUM(K23:K34)</f>
        <v>0</v>
      </c>
      <c r="L49" s="590">
        <f t="shared" ref="L49" si="16">SUM(L23:L34)</f>
        <v>0</v>
      </c>
      <c r="M49" s="691">
        <f t="shared" si="12"/>
        <v>0</v>
      </c>
      <c r="O49" s="563">
        <f t="shared" si="13"/>
        <v>0</v>
      </c>
      <c r="P49" s="564">
        <f t="shared" si="13"/>
        <v>0</v>
      </c>
      <c r="Q49" s="564">
        <f t="shared" si="13"/>
        <v>0</v>
      </c>
      <c r="R49" s="564">
        <f t="shared" si="13"/>
        <v>0</v>
      </c>
      <c r="S49" s="564">
        <f t="shared" si="13"/>
        <v>0</v>
      </c>
      <c r="T49" s="564">
        <f t="shared" si="13"/>
        <v>0</v>
      </c>
      <c r="U49" s="564">
        <f t="shared" si="13"/>
        <v>0</v>
      </c>
      <c r="V49" s="564">
        <f t="shared" si="13"/>
        <v>0</v>
      </c>
      <c r="W49" s="564">
        <f t="shared" si="13"/>
        <v>0</v>
      </c>
      <c r="X49" s="564">
        <f t="shared" si="7"/>
        <v>0</v>
      </c>
      <c r="Y49" s="565">
        <f t="shared" si="14"/>
        <v>0</v>
      </c>
    </row>
    <row r="50" spans="1:25" x14ac:dyDescent="0.25">
      <c r="A50" s="97" t="str">
        <f>TEXT(A35,"MM/YYY")&amp;" - "&amp;TEXT(A46,"MM/YYYY")</f>
        <v>07/2021 - 06/2022</v>
      </c>
      <c r="B50" s="587">
        <f>SUM(B35:B46)</f>
        <v>0</v>
      </c>
      <c r="C50" s="588">
        <f>SUM(C35:C46)</f>
        <v>0</v>
      </c>
      <c r="D50" s="589">
        <f t="shared" ref="D50:J50" si="17">SUM(D35:D46)</f>
        <v>0</v>
      </c>
      <c r="E50" s="589">
        <f t="shared" si="17"/>
        <v>0</v>
      </c>
      <c r="F50" s="589">
        <f t="shared" si="17"/>
        <v>0</v>
      </c>
      <c r="G50" s="589">
        <f t="shared" si="17"/>
        <v>0</v>
      </c>
      <c r="H50" s="589">
        <f>SUM(H35:H46)</f>
        <v>0</v>
      </c>
      <c r="I50" s="589">
        <f t="shared" si="17"/>
        <v>0</v>
      </c>
      <c r="J50" s="589">
        <f t="shared" si="17"/>
        <v>0</v>
      </c>
      <c r="K50" s="589">
        <f>SUM(K35:K46)</f>
        <v>0</v>
      </c>
      <c r="L50" s="590">
        <f t="shared" ref="L50" si="18">SUM(L35:L46)</f>
        <v>0</v>
      </c>
      <c r="M50" s="691">
        <f t="shared" si="12"/>
        <v>0</v>
      </c>
      <c r="O50" s="563">
        <f t="shared" si="13"/>
        <v>0</v>
      </c>
      <c r="P50" s="564">
        <f t="shared" si="13"/>
        <v>0</v>
      </c>
      <c r="Q50" s="564">
        <f t="shared" si="13"/>
        <v>0</v>
      </c>
      <c r="R50" s="564">
        <f t="shared" si="13"/>
        <v>0</v>
      </c>
      <c r="S50" s="564">
        <f t="shared" si="13"/>
        <v>0</v>
      </c>
      <c r="T50" s="564">
        <f t="shared" si="13"/>
        <v>0</v>
      </c>
      <c r="U50" s="564">
        <f t="shared" si="13"/>
        <v>0</v>
      </c>
      <c r="V50" s="564">
        <f t="shared" si="13"/>
        <v>0</v>
      </c>
      <c r="W50" s="564">
        <f t="shared" si="13"/>
        <v>0</v>
      </c>
      <c r="X50" s="564">
        <f t="shared" si="7"/>
        <v>0</v>
      </c>
      <c r="Y50" s="565">
        <f t="shared" si="14"/>
        <v>0</v>
      </c>
    </row>
    <row r="51" spans="1:25" ht="15.6" x14ac:dyDescent="0.3">
      <c r="A51" s="693" t="s">
        <v>459</v>
      </c>
      <c r="B51" s="694">
        <f>SUM(B48:B50)</f>
        <v>0</v>
      </c>
      <c r="C51" s="695">
        <f t="shared" ref="C51:L51" si="19">SUM(C48:C50)</f>
        <v>0</v>
      </c>
      <c r="D51" s="696">
        <f t="shared" si="19"/>
        <v>0</v>
      </c>
      <c r="E51" s="696">
        <f t="shared" si="19"/>
        <v>0</v>
      </c>
      <c r="F51" s="696">
        <f t="shared" si="19"/>
        <v>0</v>
      </c>
      <c r="G51" s="696">
        <f t="shared" si="19"/>
        <v>0</v>
      </c>
      <c r="H51" s="696">
        <f t="shared" si="19"/>
        <v>0</v>
      </c>
      <c r="I51" s="696">
        <f t="shared" si="19"/>
        <v>0</v>
      </c>
      <c r="J51" s="696">
        <f t="shared" si="19"/>
        <v>0</v>
      </c>
      <c r="K51" s="696">
        <f t="shared" si="19"/>
        <v>0</v>
      </c>
      <c r="L51" s="697">
        <f t="shared" si="19"/>
        <v>0</v>
      </c>
      <c r="M51" s="692">
        <f t="shared" ref="M51" si="20">IFERROR((K51+L51)/C51, 0)</f>
        <v>0</v>
      </c>
      <c r="O51" s="698">
        <f t="shared" si="13"/>
        <v>0</v>
      </c>
      <c r="P51" s="699">
        <f t="shared" si="13"/>
        <v>0</v>
      </c>
      <c r="Q51" s="699">
        <f t="shared" si="13"/>
        <v>0</v>
      </c>
      <c r="R51" s="699">
        <f t="shared" si="13"/>
        <v>0</v>
      </c>
      <c r="S51" s="699">
        <f t="shared" si="13"/>
        <v>0</v>
      </c>
      <c r="T51" s="699">
        <f t="shared" si="13"/>
        <v>0</v>
      </c>
      <c r="U51" s="699">
        <f t="shared" si="13"/>
        <v>0</v>
      </c>
      <c r="V51" s="699">
        <f t="shared" si="13"/>
        <v>0</v>
      </c>
      <c r="W51" s="699">
        <f t="shared" si="13"/>
        <v>0</v>
      </c>
      <c r="X51" s="699">
        <f t="shared" si="7"/>
        <v>0</v>
      </c>
      <c r="Y51" s="700">
        <f t="shared" si="14"/>
        <v>0</v>
      </c>
    </row>
    <row r="53" spans="1:25" ht="17.399999999999999" x14ac:dyDescent="0.25">
      <c r="A53" s="701" t="s">
        <v>497</v>
      </c>
      <c r="O53" s="591"/>
      <c r="P53" s="591"/>
      <c r="Q53" s="591"/>
      <c r="R53" s="591"/>
      <c r="S53" s="591"/>
      <c r="T53" s="591"/>
      <c r="U53" s="591"/>
      <c r="V53" s="591"/>
      <c r="W53" s="591"/>
      <c r="X53" s="591"/>
      <c r="Y53" s="591"/>
    </row>
    <row r="54" spans="1:25" ht="17.399999999999999" x14ac:dyDescent="0.25">
      <c r="A54" s="701" t="s">
        <v>498</v>
      </c>
    </row>
    <row r="55" spans="1:25" ht="17.399999999999999" x14ac:dyDescent="0.25">
      <c r="A55" s="702" t="s">
        <v>499</v>
      </c>
    </row>
    <row r="56" spans="1:25" ht="17.399999999999999" x14ac:dyDescent="0.25">
      <c r="A56" s="702" t="s">
        <v>500</v>
      </c>
    </row>
    <row r="59" spans="1:25" x14ac:dyDescent="0.25">
      <c r="A59" s="20" t="s">
        <v>443</v>
      </c>
      <c r="B59" s="20"/>
    </row>
    <row r="60" spans="1:25" ht="15.6" x14ac:dyDescent="0.3">
      <c r="A60" s="35"/>
      <c r="B60" s="22"/>
    </row>
  </sheetData>
  <sheetProtection algorithmName="SHA-512" hashValue="ShbMkHYz7DOFes03awMSPPnEesXJvevl89Rcrgk/GLOFUg7Pre6CDyx1rw1SXhYdzblU1vvCQv3d3qlLvwBdUA==" saltValue="NU210Jx7mHLnj7sjEX/NzQ==" spinCount="100000" sheet="1" objects="1" scenarios="1"/>
  <printOptions horizontalCentered="1"/>
  <pageMargins left="0.8" right="0.8" top="0.3" bottom="0.3" header="0.3" footer="0.3"/>
  <pageSetup scale="42" fitToWidth="2" orientation="landscape" r:id="rId1"/>
  <headerFooter>
    <oddFooter>&amp;L&amp;A
Version Date: May 1, 2023</oddFooter>
  </headerFooter>
  <rowBreaks count="1" manualBreakCount="1">
    <brk id="37" max="16383" man="1"/>
  </rowBreaks>
  <colBreaks count="1" manualBreakCount="1">
    <brk id="14" max="1048575" man="1"/>
  </colBreaks>
  <drawing r:id="rId2"/>
  <legacyDrawing r:id="rId3"/>
  <controls>
    <mc:AlternateContent xmlns:mc="http://schemas.openxmlformats.org/markup-compatibility/2006">
      <mc:Choice Requires="x14">
        <control shapeId="4102" r:id="rId4" name="CheckBox5">
          <controlPr defaultSize="0" autoLine="0" altText="Yes check box" r:id="rId5">
            <anchor moveWithCells="1">
              <from>
                <xdr:col>9</xdr:col>
                <xdr:colOff>38100</xdr:colOff>
                <xdr:row>0</xdr:row>
                <xdr:rowOff>15240</xdr:rowOff>
              </from>
              <to>
                <xdr:col>9</xdr:col>
                <xdr:colOff>944880</xdr:colOff>
                <xdr:row>0</xdr:row>
                <xdr:rowOff>236220</xdr:rowOff>
              </to>
            </anchor>
          </controlPr>
        </control>
      </mc:Choice>
      <mc:Fallback>
        <control shapeId="4102" r:id="rId4" name="CheckBox5"/>
      </mc:Fallback>
    </mc:AlternateContent>
    <mc:AlternateContent xmlns:mc="http://schemas.openxmlformats.org/markup-compatibility/2006">
      <mc:Choice Requires="x14">
        <control shapeId="4103" r:id="rId6" name="CheckBox6">
          <controlPr defaultSize="0" autoLine="0" altText="No check box" r:id="rId7">
            <anchor moveWithCells="1">
              <from>
                <xdr:col>9</xdr:col>
                <xdr:colOff>906780</xdr:colOff>
                <xdr:row>0</xdr:row>
                <xdr:rowOff>15240</xdr:rowOff>
              </from>
              <to>
                <xdr:col>10</xdr:col>
                <xdr:colOff>0</xdr:colOff>
                <xdr:row>1</xdr:row>
                <xdr:rowOff>0</xdr:rowOff>
              </to>
            </anchor>
          </controlPr>
        </control>
      </mc:Choice>
      <mc:Fallback>
        <control shapeId="4103" r:id="rId6" name="CheckBox6"/>
      </mc:Fallback>
    </mc:AlternateContent>
    <mc:AlternateContent xmlns:mc="http://schemas.openxmlformats.org/markup-compatibility/2006">
      <mc:Choice Requires="x14">
        <control shapeId="4104" r:id="rId8" name="CheckBox7">
          <controlPr defaultSize="0" autoLine="0" altText="Yes check box" r:id="rId9">
            <anchor moveWithCells="1">
              <from>
                <xdr:col>9</xdr:col>
                <xdr:colOff>30480</xdr:colOff>
                <xdr:row>1</xdr:row>
                <xdr:rowOff>15240</xdr:rowOff>
              </from>
              <to>
                <xdr:col>9</xdr:col>
                <xdr:colOff>914400</xdr:colOff>
                <xdr:row>2</xdr:row>
                <xdr:rowOff>0</xdr:rowOff>
              </to>
            </anchor>
          </controlPr>
        </control>
      </mc:Choice>
      <mc:Fallback>
        <control shapeId="4104" r:id="rId8" name="CheckBox7"/>
      </mc:Fallback>
    </mc:AlternateContent>
    <mc:AlternateContent xmlns:mc="http://schemas.openxmlformats.org/markup-compatibility/2006">
      <mc:Choice Requires="x14">
        <control shapeId="4105" r:id="rId10" name="CheckBox8">
          <controlPr defaultSize="0" autoLine="0" altText="No check box" r:id="rId11">
            <anchor moveWithCells="1">
              <from>
                <xdr:col>9</xdr:col>
                <xdr:colOff>922020</xdr:colOff>
                <xdr:row>1</xdr:row>
                <xdr:rowOff>15240</xdr:rowOff>
              </from>
              <to>
                <xdr:col>10</xdr:col>
                <xdr:colOff>0</xdr:colOff>
                <xdr:row>2</xdr:row>
                <xdr:rowOff>0</xdr:rowOff>
              </to>
            </anchor>
          </controlPr>
        </control>
      </mc:Choice>
      <mc:Fallback>
        <control shapeId="4105" r:id="rId10" name="CheckBox8"/>
      </mc:Fallback>
    </mc:AlternateContent>
    <mc:AlternateContent xmlns:mc="http://schemas.openxmlformats.org/markup-compatibility/2006">
      <mc:Choice Requires="x14">
        <control shapeId="4106" r:id="rId12" name="CheckBox9">
          <controlPr defaultSize="0" autoLine="0" altText="Yes check box" r:id="rId13">
            <anchor moveWithCells="1">
              <from>
                <xdr:col>9</xdr:col>
                <xdr:colOff>38100</xdr:colOff>
                <xdr:row>2</xdr:row>
                <xdr:rowOff>15240</xdr:rowOff>
              </from>
              <to>
                <xdr:col>9</xdr:col>
                <xdr:colOff>922020</xdr:colOff>
                <xdr:row>3</xdr:row>
                <xdr:rowOff>0</xdr:rowOff>
              </to>
            </anchor>
          </controlPr>
        </control>
      </mc:Choice>
      <mc:Fallback>
        <control shapeId="4106" r:id="rId12" name="CheckBox9"/>
      </mc:Fallback>
    </mc:AlternateContent>
    <mc:AlternateContent xmlns:mc="http://schemas.openxmlformats.org/markup-compatibility/2006">
      <mc:Choice Requires="x14">
        <control shapeId="4107" r:id="rId14" name="CheckBox10">
          <controlPr defaultSize="0" autoLine="0" altText="No check box" r:id="rId15">
            <anchor moveWithCells="1">
              <from>
                <xdr:col>9</xdr:col>
                <xdr:colOff>929640</xdr:colOff>
                <xdr:row>2</xdr:row>
                <xdr:rowOff>15240</xdr:rowOff>
              </from>
              <to>
                <xdr:col>10</xdr:col>
                <xdr:colOff>0</xdr:colOff>
                <xdr:row>3</xdr:row>
                <xdr:rowOff>0</xdr:rowOff>
              </to>
            </anchor>
          </controlPr>
        </control>
      </mc:Choice>
      <mc:Fallback>
        <control shapeId="4107" r:id="rId14" name="CheckBox10"/>
      </mc:Fallback>
    </mc:AlternateContent>
    <mc:AlternateContent xmlns:mc="http://schemas.openxmlformats.org/markup-compatibility/2006">
      <mc:Choice Requires="x14">
        <control shapeId="4112" r:id="rId16" name="CheckBox15">
          <controlPr defaultSize="0" autoLine="0" altText="Yes check box" r:id="rId17">
            <anchor moveWithCells="1">
              <from>
                <xdr:col>9</xdr:col>
                <xdr:colOff>38100</xdr:colOff>
                <xdr:row>6</xdr:row>
                <xdr:rowOff>15240</xdr:rowOff>
              </from>
              <to>
                <xdr:col>9</xdr:col>
                <xdr:colOff>922020</xdr:colOff>
                <xdr:row>6</xdr:row>
                <xdr:rowOff>236220</xdr:rowOff>
              </to>
            </anchor>
          </controlPr>
        </control>
      </mc:Choice>
      <mc:Fallback>
        <control shapeId="4112" r:id="rId16" name="CheckBox15"/>
      </mc:Fallback>
    </mc:AlternateContent>
    <mc:AlternateContent xmlns:mc="http://schemas.openxmlformats.org/markup-compatibility/2006">
      <mc:Choice Requires="x14">
        <control shapeId="4113" r:id="rId18" name="CheckBox16">
          <controlPr defaultSize="0" autoLine="0" altText="No check box" r:id="rId19">
            <anchor moveWithCells="1">
              <from>
                <xdr:col>9</xdr:col>
                <xdr:colOff>929640</xdr:colOff>
                <xdr:row>6</xdr:row>
                <xdr:rowOff>15240</xdr:rowOff>
              </from>
              <to>
                <xdr:col>10</xdr:col>
                <xdr:colOff>0</xdr:colOff>
                <xdr:row>7</xdr:row>
                <xdr:rowOff>0</xdr:rowOff>
              </to>
            </anchor>
          </controlPr>
        </control>
      </mc:Choice>
      <mc:Fallback>
        <control shapeId="4113" r:id="rId18" name="CheckBox16"/>
      </mc:Fallback>
    </mc:AlternateContent>
    <mc:AlternateContent xmlns:mc="http://schemas.openxmlformats.org/markup-compatibility/2006">
      <mc:Choice Requires="x14">
        <control shapeId="4138" r:id="rId20" name="CheckBox13">
          <controlPr defaultSize="0" autoLine="0" altText="Yes check box" r:id="rId21">
            <anchor moveWithCells="1">
              <from>
                <xdr:col>9</xdr:col>
                <xdr:colOff>38100</xdr:colOff>
                <xdr:row>5</xdr:row>
                <xdr:rowOff>7620</xdr:rowOff>
              </from>
              <to>
                <xdr:col>9</xdr:col>
                <xdr:colOff>914400</xdr:colOff>
                <xdr:row>5</xdr:row>
                <xdr:rowOff>236220</xdr:rowOff>
              </to>
            </anchor>
          </controlPr>
        </control>
      </mc:Choice>
      <mc:Fallback>
        <control shapeId="4138" r:id="rId20" name="CheckBox13"/>
      </mc:Fallback>
    </mc:AlternateContent>
    <mc:AlternateContent xmlns:mc="http://schemas.openxmlformats.org/markup-compatibility/2006">
      <mc:Choice Requires="x14">
        <control shapeId="4139" r:id="rId22" name="CheckBox14">
          <controlPr defaultSize="0" autoLine="0" altText="No check box" r:id="rId23">
            <anchor moveWithCells="1">
              <from>
                <xdr:col>9</xdr:col>
                <xdr:colOff>922020</xdr:colOff>
                <xdr:row>5</xdr:row>
                <xdr:rowOff>7620</xdr:rowOff>
              </from>
              <to>
                <xdr:col>10</xdr:col>
                <xdr:colOff>0</xdr:colOff>
                <xdr:row>6</xdr:row>
                <xdr:rowOff>0</xdr:rowOff>
              </to>
            </anchor>
          </controlPr>
        </control>
      </mc:Choice>
      <mc:Fallback>
        <control shapeId="4139" r:id="rId22" name="CheckBox14"/>
      </mc:Fallback>
    </mc:AlternateContent>
    <mc:AlternateContent xmlns:mc="http://schemas.openxmlformats.org/markup-compatibility/2006">
      <mc:Choice Requires="x14">
        <control shapeId="4140" r:id="rId24" name="CheckBox29">
          <controlPr defaultSize="0" autoLine="0" altText="Yes check box" r:id="rId25">
            <anchor moveWithCells="1">
              <from>
                <xdr:col>9</xdr:col>
                <xdr:colOff>45720</xdr:colOff>
                <xdr:row>4</xdr:row>
                <xdr:rowOff>7620</xdr:rowOff>
              </from>
              <to>
                <xdr:col>9</xdr:col>
                <xdr:colOff>922020</xdr:colOff>
                <xdr:row>4</xdr:row>
                <xdr:rowOff>236220</xdr:rowOff>
              </to>
            </anchor>
          </controlPr>
        </control>
      </mc:Choice>
      <mc:Fallback>
        <control shapeId="4140" r:id="rId24" name="CheckBox29"/>
      </mc:Fallback>
    </mc:AlternateContent>
    <mc:AlternateContent xmlns:mc="http://schemas.openxmlformats.org/markup-compatibility/2006">
      <mc:Choice Requires="x14">
        <control shapeId="4141" r:id="rId26" name="CheckBox30">
          <controlPr defaultSize="0" autoLine="0" altText="No check box" r:id="rId27">
            <anchor moveWithCells="1">
              <from>
                <xdr:col>9</xdr:col>
                <xdr:colOff>929640</xdr:colOff>
                <xdr:row>4</xdr:row>
                <xdr:rowOff>7620</xdr:rowOff>
              </from>
              <to>
                <xdr:col>10</xdr:col>
                <xdr:colOff>0</xdr:colOff>
                <xdr:row>5</xdr:row>
                <xdr:rowOff>0</xdr:rowOff>
              </to>
            </anchor>
          </controlPr>
        </control>
      </mc:Choice>
      <mc:Fallback>
        <control shapeId="4141" r:id="rId26" name="CheckBox30"/>
      </mc:Fallback>
    </mc:AlternateContent>
    <mc:AlternateContent xmlns:mc="http://schemas.openxmlformats.org/markup-compatibility/2006">
      <mc:Choice Requires="x14">
        <control shapeId="4142" r:id="rId28" name="CheckBox11">
          <controlPr defaultSize="0" autoLine="0" altText="Yes check box" r:id="rId29">
            <anchor moveWithCells="1">
              <from>
                <xdr:col>9</xdr:col>
                <xdr:colOff>45720</xdr:colOff>
                <xdr:row>3</xdr:row>
                <xdr:rowOff>15240</xdr:rowOff>
              </from>
              <to>
                <xdr:col>9</xdr:col>
                <xdr:colOff>922020</xdr:colOff>
                <xdr:row>4</xdr:row>
                <xdr:rowOff>0</xdr:rowOff>
              </to>
            </anchor>
          </controlPr>
        </control>
      </mc:Choice>
      <mc:Fallback>
        <control shapeId="4142" r:id="rId28" name="CheckBox11"/>
      </mc:Fallback>
    </mc:AlternateContent>
    <mc:AlternateContent xmlns:mc="http://schemas.openxmlformats.org/markup-compatibility/2006">
      <mc:Choice Requires="x14">
        <control shapeId="4143" r:id="rId30" name="CheckBox12">
          <controlPr defaultSize="0" autoLine="0" altText="No check box" r:id="rId31">
            <anchor moveWithCells="1">
              <from>
                <xdr:col>9</xdr:col>
                <xdr:colOff>922020</xdr:colOff>
                <xdr:row>3</xdr:row>
                <xdr:rowOff>15240</xdr:rowOff>
              </from>
              <to>
                <xdr:col>10</xdr:col>
                <xdr:colOff>0</xdr:colOff>
                <xdr:row>4</xdr:row>
                <xdr:rowOff>0</xdr:rowOff>
              </to>
            </anchor>
          </controlPr>
        </control>
      </mc:Choice>
      <mc:Fallback>
        <control shapeId="4143" r:id="rId30" name="CheckBox12"/>
      </mc:Fallback>
    </mc:AlternateContent>
  </control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A1:H23"/>
  <sheetViews>
    <sheetView showGridLines="0" showZeros="0" zoomScale="80" zoomScaleNormal="80" workbookViewId="0">
      <pane xSplit="1" ySplit="6" topLeftCell="B7" activePane="bottomRight" state="frozen"/>
      <selection activeCell="J3" sqref="J3"/>
      <selection pane="topRight" activeCell="J3" sqref="J3"/>
      <selection pane="bottomLeft" activeCell="J3" sqref="J3"/>
      <selection pane="bottomRight" activeCell="F1" sqref="F1"/>
    </sheetView>
  </sheetViews>
  <sheetFormatPr defaultColWidth="9.1796875" defaultRowHeight="15" x14ac:dyDescent="0.25"/>
  <cols>
    <col min="1" max="1" width="21.08984375" style="24" customWidth="1"/>
    <col min="2" max="2" width="15.1796875" style="24" customWidth="1"/>
    <col min="3" max="3" width="11.81640625" style="24" customWidth="1"/>
    <col min="4" max="4" width="50.90625" style="24" customWidth="1"/>
    <col min="5" max="7" width="25.6328125" style="24" customWidth="1"/>
    <col min="8" max="8" width="19.1796875" style="24" customWidth="1"/>
    <col min="9" max="16384" width="9.1796875" style="24"/>
  </cols>
  <sheetData>
    <row r="1" spans="1:8" ht="13.5" customHeight="1" x14ac:dyDescent="0.3">
      <c r="A1" s="50" t="s">
        <v>220</v>
      </c>
      <c r="B1" s="41"/>
      <c r="C1" s="41"/>
    </row>
    <row r="2" spans="1:8" ht="16.5" customHeight="1" x14ac:dyDescent="0.25">
      <c r="A2" s="79" t="s">
        <v>72</v>
      </c>
      <c r="B2" s="652" t="str">
        <f>IF(ISBLANK('Cover-Input Page'!$C$10), "Company Name cannot be left blank.  Please fill out cell C10 on the &lt;Cover-Input Page&gt; Tab.", 'Cover-Input Page'!$C$10)</f>
        <v>Company Name cannot be left blank.  Please fill out cell C10 on the &lt;Cover-Input Page&gt; Tab.</v>
      </c>
      <c r="C2" s="41"/>
    </row>
    <row r="3" spans="1:8" ht="15.75" customHeight="1" x14ac:dyDescent="0.25">
      <c r="A3" s="79" t="s">
        <v>438</v>
      </c>
      <c r="B3" s="652" t="str">
        <f>IF(ISBLANK('Cover-Input Page'!$C$11), "SERFF Tracking Number cannot be left blank.  Please fill out cell C11 on the &lt;Cover-Input Page&gt; Tab.", 'Cover-Input Page'!$C$11)</f>
        <v>SERFF Tracking Number cannot be left blank.  Please fill out cell C11 on the &lt;Cover-Input Page&gt; Tab.</v>
      </c>
      <c r="C3" s="41"/>
    </row>
    <row r="5" spans="1:8" ht="15.6" x14ac:dyDescent="0.25">
      <c r="A5" s="35"/>
    </row>
    <row r="6" spans="1:8" ht="15.6" x14ac:dyDescent="0.3">
      <c r="A6" s="99" t="s">
        <v>15</v>
      </c>
      <c r="B6" s="603" t="s">
        <v>221</v>
      </c>
      <c r="C6" s="98" t="s">
        <v>222</v>
      </c>
      <c r="D6" s="100"/>
      <c r="E6" s="101" t="s">
        <v>223</v>
      </c>
      <c r="F6" s="101" t="s">
        <v>224</v>
      </c>
      <c r="G6" s="98" t="s">
        <v>400</v>
      </c>
    </row>
    <row r="7" spans="1:8" ht="15.6" x14ac:dyDescent="0.25">
      <c r="A7" s="35"/>
    </row>
    <row r="8" spans="1:8" ht="15.6" x14ac:dyDescent="0.3">
      <c r="A8" s="602" t="s">
        <v>322</v>
      </c>
      <c r="B8" s="89">
        <v>6</v>
      </c>
      <c r="C8" s="24" t="s">
        <v>225</v>
      </c>
      <c r="E8" s="25"/>
      <c r="F8" s="25"/>
      <c r="G8" s="25"/>
      <c r="H8" s="704" t="str">
        <f>IF(AND(E8="", F8="", G8=""), "If the health plan/health insurer cannot provide the information, please explain in Column G.", 0)</f>
        <v>If the health plan/health insurer cannot provide the information, please explain in Column G.</v>
      </c>
    </row>
    <row r="9" spans="1:8" ht="15.6" x14ac:dyDescent="0.3">
      <c r="A9" s="602" t="s">
        <v>322</v>
      </c>
      <c r="B9" s="89">
        <v>7</v>
      </c>
      <c r="C9" s="20" t="s">
        <v>161</v>
      </c>
      <c r="E9" s="25"/>
      <c r="F9" s="25"/>
      <c r="G9" s="25"/>
      <c r="H9" s="704" t="str">
        <f>IF(AND(E9="", F9="", G9=""), "If the health plan/health insurer cannot provide the information, please explain in Column G.", 0)</f>
        <v>If the health plan/health insurer cannot provide the information, please explain in Column G.</v>
      </c>
    </row>
    <row r="10" spans="1:8" ht="15.6" x14ac:dyDescent="0.3">
      <c r="A10" s="602"/>
      <c r="B10" s="89"/>
      <c r="C10" s="20"/>
      <c r="E10" s="21"/>
      <c r="F10" s="21"/>
      <c r="G10" s="21"/>
      <c r="H10" s="38"/>
    </row>
    <row r="11" spans="1:8" ht="15.6" x14ac:dyDescent="0.3">
      <c r="A11" s="602"/>
      <c r="B11" s="89"/>
      <c r="E11" s="21"/>
      <c r="F11" s="21"/>
      <c r="G11" s="21"/>
      <c r="H11" s="38"/>
    </row>
    <row r="12" spans="1:8" ht="15.6" x14ac:dyDescent="0.3">
      <c r="A12" s="602" t="s">
        <v>323</v>
      </c>
      <c r="B12" s="89">
        <v>10</v>
      </c>
      <c r="C12" s="24" t="s">
        <v>225</v>
      </c>
      <c r="E12" s="25"/>
      <c r="F12" s="25"/>
      <c r="G12" s="25"/>
      <c r="H12" s="704" t="str">
        <f>IF(AND(E12="", F12="", G12=""), "If the health plan/health insurer cannot provide the information, please explain in Column G.", 0)</f>
        <v>If the health plan/health insurer cannot provide the information, please explain in Column G.</v>
      </c>
    </row>
    <row r="13" spans="1:8" ht="15.6" x14ac:dyDescent="0.3">
      <c r="A13" s="602" t="s">
        <v>323</v>
      </c>
      <c r="B13" s="89">
        <v>20</v>
      </c>
      <c r="C13" s="20" t="s">
        <v>64</v>
      </c>
      <c r="E13" s="25"/>
      <c r="F13" s="25"/>
      <c r="G13" s="25"/>
      <c r="H13" s="704" t="str">
        <f>IF(AND(E13="", F13="", G13=""), "If the health plan/health insurer cannot provide the information, please explain in Column G.", 0)</f>
        <v>If the health plan/health insurer cannot provide the information, please explain in Column G.</v>
      </c>
    </row>
    <row r="14" spans="1:8" ht="15.6" x14ac:dyDescent="0.3">
      <c r="A14" s="602" t="s">
        <v>323</v>
      </c>
      <c r="B14" s="89">
        <v>21</v>
      </c>
      <c r="C14" s="20" t="s">
        <v>226</v>
      </c>
      <c r="D14" s="20"/>
      <c r="E14" s="25"/>
      <c r="F14" s="25"/>
      <c r="G14" s="25"/>
      <c r="H14" s="704" t="str">
        <f>IF(AND(E14="", F14="", G14=""), "If the health plan/health insurer cannot provide the information, please explain in Column G.", 0)</f>
        <v>If the health plan/health insurer cannot provide the information, please explain in Column G.</v>
      </c>
    </row>
    <row r="15" spans="1:8" ht="15.6" x14ac:dyDescent="0.3">
      <c r="A15" s="602"/>
      <c r="B15" s="89"/>
      <c r="C15" s="20" t="s">
        <v>227</v>
      </c>
      <c r="D15" s="20"/>
      <c r="E15" s="21"/>
      <c r="F15" s="21"/>
      <c r="G15" s="21"/>
      <c r="H15" s="38"/>
    </row>
    <row r="16" spans="1:8" ht="15.6" x14ac:dyDescent="0.3">
      <c r="A16" s="602" t="s">
        <v>323</v>
      </c>
      <c r="B16" s="89">
        <v>22</v>
      </c>
      <c r="C16" s="20" t="s">
        <v>185</v>
      </c>
      <c r="E16" s="25"/>
      <c r="F16" s="25"/>
      <c r="G16" s="25"/>
      <c r="H16" s="704" t="str">
        <f>IF(AND(E16="", F16="", G16=""), "If the health plan/health insurer cannot provide the information, please explain in Column G.", 0)</f>
        <v>If the health plan/health insurer cannot provide the information, please explain in Column G.</v>
      </c>
    </row>
    <row r="17" spans="1:8" ht="15.6" x14ac:dyDescent="0.3">
      <c r="A17" s="602" t="s">
        <v>323</v>
      </c>
      <c r="B17" s="89">
        <v>23</v>
      </c>
      <c r="C17" s="20" t="s">
        <v>161</v>
      </c>
      <c r="E17" s="25"/>
      <c r="F17" s="25"/>
      <c r="G17" s="25"/>
      <c r="H17" s="704" t="str">
        <f>IF(AND(E17="", F17="", G17=""), "If the health plan/health insurer cannot provide the information, please explain in Column G.", 0)</f>
        <v>If the health plan/health insurer cannot provide the information, please explain in Column G.</v>
      </c>
    </row>
    <row r="18" spans="1:8" ht="15.6" x14ac:dyDescent="0.3">
      <c r="A18" s="602" t="s">
        <v>323</v>
      </c>
      <c r="B18" s="89">
        <v>24</v>
      </c>
      <c r="C18" s="20" t="s">
        <v>106</v>
      </c>
      <c r="E18" s="25"/>
      <c r="F18" s="25"/>
      <c r="G18" s="25"/>
      <c r="H18" s="704" t="str">
        <f>IF(AND(E18="", F18="", G18=""), "If the health plan/health insurer cannot provide the information, please explain in Column G.", 0)</f>
        <v>If the health plan/health insurer cannot provide the information, please explain in Column G.</v>
      </c>
    </row>
    <row r="19" spans="1:8" x14ac:dyDescent="0.25">
      <c r="E19" s="21"/>
      <c r="F19" s="21"/>
      <c r="G19" s="21"/>
    </row>
    <row r="20" spans="1:8" x14ac:dyDescent="0.25">
      <c r="E20" s="21"/>
      <c r="F20" s="21"/>
      <c r="G20" s="21"/>
    </row>
    <row r="21" spans="1:8" x14ac:dyDescent="0.25">
      <c r="A21" s="20" t="s">
        <v>443</v>
      </c>
      <c r="E21" s="21"/>
      <c r="F21" s="21"/>
      <c r="G21" s="21"/>
    </row>
    <row r="22" spans="1:8" ht="15.6" x14ac:dyDescent="0.25">
      <c r="A22" s="175"/>
      <c r="E22" s="21"/>
      <c r="F22" s="21"/>
      <c r="G22" s="21"/>
    </row>
    <row r="23" spans="1:8" x14ac:dyDescent="0.25">
      <c r="E23" s="21"/>
      <c r="F23" s="21"/>
      <c r="G23" s="21"/>
    </row>
  </sheetData>
  <sheetProtection algorithmName="SHA-512" hashValue="3yqIujQ8SJXl4LUfttsKOYrVO9EZsJSfne/OVLbLljrM6hDqW0NLFHM7nz/hGx+q1vbN8vJzgeibBWbJXoi2KQ==" saltValue="I2FydBVnM4eCSs3OpKxgiQ==" spinCount="100000" sheet="1" objects="1" scenarios="1"/>
  <printOptions horizontalCentered="1"/>
  <pageMargins left="0.3" right="0.3" top="0.75" bottom="0.75" header="0.3" footer="0.3"/>
  <pageSetup scale="63" orientation="landscape" r:id="rId1"/>
  <headerFooter>
    <oddFooter>&amp;L&amp;A
Version Date: May 1, 2023</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pageSetUpPr fitToPage="1"/>
  </sheetPr>
  <dimension ref="A1:C76"/>
  <sheetViews>
    <sheetView showGridLines="0" showZeros="0" zoomScaleNormal="100" workbookViewId="0">
      <pane ySplit="6" topLeftCell="A7" activePane="bottomLeft" state="frozen"/>
      <selection activeCell="J3" sqref="J3"/>
      <selection pane="bottomLeft" activeCell="F9" sqref="F9"/>
    </sheetView>
  </sheetViews>
  <sheetFormatPr defaultColWidth="7.81640625" defaultRowHeight="15" x14ac:dyDescent="0.25"/>
  <cols>
    <col min="1" max="2" width="23.1796875" style="89" customWidth="1"/>
    <col min="3" max="3" width="23.1796875" style="90" customWidth="1"/>
    <col min="4" max="16384" width="7.81640625" style="24"/>
  </cols>
  <sheetData>
    <row r="1" spans="1:3" ht="15.6" x14ac:dyDescent="0.3">
      <c r="A1" s="50" t="s">
        <v>300</v>
      </c>
      <c r="B1" s="12"/>
    </row>
    <row r="2" spans="1:3" x14ac:dyDescent="0.25">
      <c r="A2" s="79" t="s">
        <v>72</v>
      </c>
      <c r="B2" s="652" t="str">
        <f>IF(ISBLANK('Cover-Input Page'!$C$10), "Company Name cannot be left blank.  Please fill out cell C10 on the &lt;Cover-Input Page&gt; Tab.", 'Cover-Input Page'!$C$10)</f>
        <v>Company Name cannot be left blank.  Please fill out cell C10 on the &lt;Cover-Input Page&gt; Tab.</v>
      </c>
      <c r="C2" s="24"/>
    </row>
    <row r="3" spans="1:3" x14ac:dyDescent="0.25">
      <c r="A3" s="79"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C3" s="24"/>
    </row>
    <row r="6" spans="1:3" ht="21" customHeight="1" x14ac:dyDescent="0.25">
      <c r="A6" s="703" t="s">
        <v>479</v>
      </c>
      <c r="B6" s="150" t="s">
        <v>228</v>
      </c>
      <c r="C6" s="150" t="s">
        <v>229</v>
      </c>
    </row>
    <row r="7" spans="1:3" x14ac:dyDescent="0.25">
      <c r="A7" s="91">
        <v>1</v>
      </c>
      <c r="B7" s="151" t="s">
        <v>230</v>
      </c>
      <c r="C7" s="92" t="s">
        <v>156</v>
      </c>
    </row>
    <row r="8" spans="1:3" x14ac:dyDescent="0.25">
      <c r="A8" s="91">
        <v>1</v>
      </c>
      <c r="B8" s="151" t="s">
        <v>231</v>
      </c>
      <c r="C8" s="92" t="s">
        <v>156</v>
      </c>
    </row>
    <row r="9" spans="1:3" x14ac:dyDescent="0.25">
      <c r="A9" s="91">
        <v>1</v>
      </c>
      <c r="B9" s="151" t="s">
        <v>232</v>
      </c>
      <c r="C9" s="92" t="s">
        <v>156</v>
      </c>
    </row>
    <row r="10" spans="1:3" x14ac:dyDescent="0.25">
      <c r="A10" s="91">
        <v>1</v>
      </c>
      <c r="B10" s="151" t="s">
        <v>233</v>
      </c>
      <c r="C10" s="92" t="s">
        <v>156</v>
      </c>
    </row>
    <row r="11" spans="1:3" x14ac:dyDescent="0.25">
      <c r="A11" s="91">
        <v>1</v>
      </c>
      <c r="B11" s="151" t="s">
        <v>234</v>
      </c>
      <c r="C11" s="92" t="s">
        <v>156</v>
      </c>
    </row>
    <row r="12" spans="1:3" x14ac:dyDescent="0.25">
      <c r="A12" s="91">
        <v>1</v>
      </c>
      <c r="B12" s="151" t="s">
        <v>235</v>
      </c>
      <c r="C12" s="92" t="s">
        <v>156</v>
      </c>
    </row>
    <row r="13" spans="1:3" x14ac:dyDescent="0.25">
      <c r="A13" s="91">
        <v>1</v>
      </c>
      <c r="B13" s="151" t="s">
        <v>236</v>
      </c>
      <c r="C13" s="92" t="s">
        <v>156</v>
      </c>
    </row>
    <row r="14" spans="1:3" x14ac:dyDescent="0.25">
      <c r="A14" s="91">
        <v>1</v>
      </c>
      <c r="B14" s="151" t="s">
        <v>237</v>
      </c>
      <c r="C14" s="92" t="s">
        <v>156</v>
      </c>
    </row>
    <row r="15" spans="1:3" x14ac:dyDescent="0.25">
      <c r="A15" s="91">
        <v>1</v>
      </c>
      <c r="B15" s="151" t="s">
        <v>238</v>
      </c>
      <c r="C15" s="92" t="s">
        <v>156</v>
      </c>
    </row>
    <row r="16" spans="1:3" x14ac:dyDescent="0.25">
      <c r="A16" s="91">
        <v>1</v>
      </c>
      <c r="B16" s="151" t="s">
        <v>239</v>
      </c>
      <c r="C16" s="92" t="s">
        <v>156</v>
      </c>
    </row>
    <row r="17" spans="1:3" x14ac:dyDescent="0.25">
      <c r="A17" s="91">
        <v>1</v>
      </c>
      <c r="B17" s="151" t="s">
        <v>240</v>
      </c>
      <c r="C17" s="92" t="s">
        <v>156</v>
      </c>
    </row>
    <row r="18" spans="1:3" x14ac:dyDescent="0.25">
      <c r="A18" s="91">
        <v>1</v>
      </c>
      <c r="B18" s="151" t="s">
        <v>241</v>
      </c>
      <c r="C18" s="92" t="s">
        <v>156</v>
      </c>
    </row>
    <row r="19" spans="1:3" x14ac:dyDescent="0.25">
      <c r="A19" s="91">
        <v>1</v>
      </c>
      <c r="B19" s="151" t="s">
        <v>242</v>
      </c>
      <c r="C19" s="92" t="s">
        <v>156</v>
      </c>
    </row>
    <row r="20" spans="1:3" x14ac:dyDescent="0.25">
      <c r="A20" s="91">
        <v>1</v>
      </c>
      <c r="B20" s="151" t="s">
        <v>243</v>
      </c>
      <c r="C20" s="92" t="s">
        <v>156</v>
      </c>
    </row>
    <row r="21" spans="1:3" x14ac:dyDescent="0.25">
      <c r="A21" s="91">
        <v>1</v>
      </c>
      <c r="B21" s="151" t="s">
        <v>244</v>
      </c>
      <c r="C21" s="92" t="s">
        <v>156</v>
      </c>
    </row>
    <row r="22" spans="1:3" x14ac:dyDescent="0.25">
      <c r="A22" s="91">
        <v>1</v>
      </c>
      <c r="B22" s="151" t="s">
        <v>245</v>
      </c>
      <c r="C22" s="92" t="s">
        <v>156</v>
      </c>
    </row>
    <row r="23" spans="1:3" x14ac:dyDescent="0.25">
      <c r="A23" s="91">
        <v>1</v>
      </c>
      <c r="B23" s="151" t="s">
        <v>246</v>
      </c>
      <c r="C23" s="92" t="s">
        <v>156</v>
      </c>
    </row>
    <row r="24" spans="1:3" x14ac:dyDescent="0.25">
      <c r="A24" s="91">
        <v>1</v>
      </c>
      <c r="B24" s="151" t="s">
        <v>247</v>
      </c>
      <c r="C24" s="92" t="s">
        <v>156</v>
      </c>
    </row>
    <row r="25" spans="1:3" x14ac:dyDescent="0.25">
      <c r="A25" s="91">
        <v>1</v>
      </c>
      <c r="B25" s="151" t="s">
        <v>248</v>
      </c>
      <c r="C25" s="92" t="s">
        <v>156</v>
      </c>
    </row>
    <row r="26" spans="1:3" x14ac:dyDescent="0.25">
      <c r="A26" s="91">
        <v>1</v>
      </c>
      <c r="B26" s="151" t="s">
        <v>249</v>
      </c>
      <c r="C26" s="92" t="s">
        <v>156</v>
      </c>
    </row>
    <row r="27" spans="1:3" x14ac:dyDescent="0.25">
      <c r="A27" s="91">
        <v>1</v>
      </c>
      <c r="B27" s="151" t="s">
        <v>250</v>
      </c>
      <c r="C27" s="92" t="s">
        <v>156</v>
      </c>
    </row>
    <row r="28" spans="1:3" x14ac:dyDescent="0.25">
      <c r="A28" s="91">
        <v>1</v>
      </c>
      <c r="B28" s="151" t="s">
        <v>251</v>
      </c>
      <c r="C28" s="92" t="s">
        <v>156</v>
      </c>
    </row>
    <row r="29" spans="1:3" x14ac:dyDescent="0.25">
      <c r="A29" s="91">
        <v>2</v>
      </c>
      <c r="B29" s="151" t="s">
        <v>252</v>
      </c>
      <c r="C29" s="92" t="s">
        <v>156</v>
      </c>
    </row>
    <row r="30" spans="1:3" x14ac:dyDescent="0.25">
      <c r="A30" s="91">
        <v>2</v>
      </c>
      <c r="B30" s="151" t="s">
        <v>253</v>
      </c>
      <c r="C30" s="92" t="s">
        <v>156</v>
      </c>
    </row>
    <row r="31" spans="1:3" x14ac:dyDescent="0.25">
      <c r="A31" s="91">
        <v>2</v>
      </c>
      <c r="B31" s="151" t="s">
        <v>254</v>
      </c>
      <c r="C31" s="92" t="s">
        <v>156</v>
      </c>
    </row>
    <row r="32" spans="1:3" x14ac:dyDescent="0.25">
      <c r="A32" s="91">
        <v>2</v>
      </c>
      <c r="B32" s="151" t="s">
        <v>255</v>
      </c>
      <c r="C32" s="92" t="s">
        <v>156</v>
      </c>
    </row>
    <row r="33" spans="1:3" x14ac:dyDescent="0.25">
      <c r="A33" s="91">
        <v>3</v>
      </c>
      <c r="B33" s="151" t="s">
        <v>256</v>
      </c>
      <c r="C33" s="92" t="s">
        <v>156</v>
      </c>
    </row>
    <row r="34" spans="1:3" x14ac:dyDescent="0.25">
      <c r="A34" s="91">
        <v>3</v>
      </c>
      <c r="B34" s="151" t="s">
        <v>257</v>
      </c>
      <c r="C34" s="92" t="s">
        <v>156</v>
      </c>
    </row>
    <row r="35" spans="1:3" x14ac:dyDescent="0.25">
      <c r="A35" s="91">
        <v>3</v>
      </c>
      <c r="B35" s="151" t="s">
        <v>258</v>
      </c>
      <c r="C35" s="92" t="s">
        <v>156</v>
      </c>
    </row>
    <row r="36" spans="1:3" x14ac:dyDescent="0.25">
      <c r="A36" s="91">
        <v>3</v>
      </c>
      <c r="B36" s="151" t="s">
        <v>259</v>
      </c>
      <c r="C36" s="92" t="s">
        <v>156</v>
      </c>
    </row>
    <row r="37" spans="1:3" x14ac:dyDescent="0.25">
      <c r="A37" s="91">
        <v>4</v>
      </c>
      <c r="B37" s="151" t="s">
        <v>260</v>
      </c>
      <c r="C37" s="92" t="s">
        <v>156</v>
      </c>
    </row>
    <row r="38" spans="1:3" x14ac:dyDescent="0.25">
      <c r="A38" s="91">
        <v>5</v>
      </c>
      <c r="B38" s="151" t="s">
        <v>261</v>
      </c>
      <c r="C38" s="92" t="s">
        <v>156</v>
      </c>
    </row>
    <row r="39" spans="1:3" x14ac:dyDescent="0.25">
      <c r="A39" s="91">
        <v>6</v>
      </c>
      <c r="B39" s="151" t="s">
        <v>262</v>
      </c>
      <c r="C39" s="92" t="s">
        <v>156</v>
      </c>
    </row>
    <row r="40" spans="1:3" x14ac:dyDescent="0.25">
      <c r="A40" s="91">
        <v>7</v>
      </c>
      <c r="B40" s="151" t="s">
        <v>263</v>
      </c>
      <c r="C40" s="92" t="s">
        <v>156</v>
      </c>
    </row>
    <row r="41" spans="1:3" x14ac:dyDescent="0.25">
      <c r="A41" s="91">
        <v>8</v>
      </c>
      <c r="B41" s="151" t="s">
        <v>264</v>
      </c>
      <c r="C41" s="92" t="s">
        <v>156</v>
      </c>
    </row>
    <row r="42" spans="1:3" x14ac:dyDescent="0.25">
      <c r="A42" s="91">
        <v>9</v>
      </c>
      <c r="B42" s="151" t="s">
        <v>265</v>
      </c>
      <c r="C42" s="92" t="s">
        <v>156</v>
      </c>
    </row>
    <row r="43" spans="1:3" x14ac:dyDescent="0.25">
      <c r="A43" s="91">
        <v>9</v>
      </c>
      <c r="B43" s="151" t="s">
        <v>266</v>
      </c>
      <c r="C43" s="92" t="s">
        <v>156</v>
      </c>
    </row>
    <row r="44" spans="1:3" x14ac:dyDescent="0.25">
      <c r="A44" s="91">
        <v>9</v>
      </c>
      <c r="B44" s="151" t="s">
        <v>267</v>
      </c>
      <c r="C44" s="92" t="s">
        <v>156</v>
      </c>
    </row>
    <row r="45" spans="1:3" x14ac:dyDescent="0.25">
      <c r="A45" s="91">
        <v>10</v>
      </c>
      <c r="B45" s="151" t="s">
        <v>268</v>
      </c>
      <c r="C45" s="92" t="s">
        <v>156</v>
      </c>
    </row>
    <row r="46" spans="1:3" x14ac:dyDescent="0.25">
      <c r="A46" s="91">
        <v>10</v>
      </c>
      <c r="B46" s="151" t="s">
        <v>269</v>
      </c>
      <c r="C46" s="92" t="s">
        <v>156</v>
      </c>
    </row>
    <row r="47" spans="1:3" x14ac:dyDescent="0.25">
      <c r="A47" s="91">
        <v>10</v>
      </c>
      <c r="B47" s="151" t="s">
        <v>270</v>
      </c>
      <c r="C47" s="92" t="s">
        <v>156</v>
      </c>
    </row>
    <row r="48" spans="1:3" x14ac:dyDescent="0.25">
      <c r="A48" s="91">
        <v>10</v>
      </c>
      <c r="B48" s="151" t="s">
        <v>271</v>
      </c>
      <c r="C48" s="92" t="s">
        <v>156</v>
      </c>
    </row>
    <row r="49" spans="1:3" x14ac:dyDescent="0.25">
      <c r="A49" s="91">
        <v>10</v>
      </c>
      <c r="B49" s="151" t="s">
        <v>272</v>
      </c>
      <c r="C49" s="92" t="s">
        <v>156</v>
      </c>
    </row>
    <row r="50" spans="1:3" x14ac:dyDescent="0.25">
      <c r="A50" s="91">
        <v>11</v>
      </c>
      <c r="B50" s="151" t="s">
        <v>273</v>
      </c>
      <c r="C50" s="92" t="s">
        <v>156</v>
      </c>
    </row>
    <row r="51" spans="1:3" x14ac:dyDescent="0.25">
      <c r="A51" s="91">
        <v>11</v>
      </c>
      <c r="B51" s="151" t="s">
        <v>274</v>
      </c>
      <c r="C51" s="92" t="s">
        <v>156</v>
      </c>
    </row>
    <row r="52" spans="1:3" x14ac:dyDescent="0.25">
      <c r="A52" s="91">
        <v>11</v>
      </c>
      <c r="B52" s="151" t="s">
        <v>275</v>
      </c>
      <c r="C52" s="92" t="s">
        <v>156</v>
      </c>
    </row>
    <row r="53" spans="1:3" x14ac:dyDescent="0.25">
      <c r="A53" s="91">
        <v>12</v>
      </c>
      <c r="B53" s="151" t="s">
        <v>276</v>
      </c>
      <c r="C53" s="92" t="s">
        <v>156</v>
      </c>
    </row>
    <row r="54" spans="1:3" x14ac:dyDescent="0.25">
      <c r="A54" s="91">
        <v>12</v>
      </c>
      <c r="B54" s="151" t="s">
        <v>277</v>
      </c>
      <c r="C54" s="92" t="s">
        <v>156</v>
      </c>
    </row>
    <row r="55" spans="1:3" x14ac:dyDescent="0.25">
      <c r="A55" s="91">
        <v>12</v>
      </c>
      <c r="B55" s="151" t="s">
        <v>278</v>
      </c>
      <c r="C55" s="92" t="s">
        <v>156</v>
      </c>
    </row>
    <row r="56" spans="1:3" x14ac:dyDescent="0.25">
      <c r="A56" s="91">
        <v>13</v>
      </c>
      <c r="B56" s="151" t="s">
        <v>279</v>
      </c>
      <c r="C56" s="92" t="s">
        <v>156</v>
      </c>
    </row>
    <row r="57" spans="1:3" x14ac:dyDescent="0.25">
      <c r="A57" s="91">
        <v>13</v>
      </c>
      <c r="B57" s="151" t="s">
        <v>280</v>
      </c>
      <c r="C57" s="92" t="s">
        <v>156</v>
      </c>
    </row>
    <row r="58" spans="1:3" x14ac:dyDescent="0.25">
      <c r="A58" s="91">
        <v>13</v>
      </c>
      <c r="B58" s="151" t="s">
        <v>281</v>
      </c>
      <c r="C58" s="92" t="s">
        <v>156</v>
      </c>
    </row>
    <row r="59" spans="1:3" x14ac:dyDescent="0.25">
      <c r="A59" s="91">
        <v>14</v>
      </c>
      <c r="B59" s="151" t="s">
        <v>282</v>
      </c>
      <c r="C59" s="92" t="s">
        <v>156</v>
      </c>
    </row>
    <row r="60" spans="1:3" x14ac:dyDescent="0.25">
      <c r="A60" s="91">
        <v>15</v>
      </c>
      <c r="B60" s="151" t="s">
        <v>283</v>
      </c>
      <c r="C60" s="92" t="s">
        <v>284</v>
      </c>
    </row>
    <row r="61" spans="1:3" x14ac:dyDescent="0.25">
      <c r="A61" s="91">
        <v>15</v>
      </c>
      <c r="B61" s="151" t="s">
        <v>283</v>
      </c>
      <c r="C61" s="92" t="s">
        <v>285</v>
      </c>
    </row>
    <row r="62" spans="1:3" x14ac:dyDescent="0.25">
      <c r="A62" s="91">
        <v>15</v>
      </c>
      <c r="B62" s="151" t="s">
        <v>283</v>
      </c>
      <c r="C62" s="92" t="s">
        <v>286</v>
      </c>
    </row>
    <row r="63" spans="1:3" x14ac:dyDescent="0.25">
      <c r="A63" s="91">
        <v>15</v>
      </c>
      <c r="B63" s="151" t="s">
        <v>283</v>
      </c>
      <c r="C63" s="92" t="s">
        <v>287</v>
      </c>
    </row>
    <row r="64" spans="1:3" x14ac:dyDescent="0.25">
      <c r="A64" s="91">
        <v>15</v>
      </c>
      <c r="B64" s="151" t="s">
        <v>283</v>
      </c>
      <c r="C64" s="92" t="s">
        <v>288</v>
      </c>
    </row>
    <row r="65" spans="1:3" x14ac:dyDescent="0.25">
      <c r="A65" s="91">
        <v>15</v>
      </c>
      <c r="B65" s="151" t="s">
        <v>283</v>
      </c>
      <c r="C65" s="92" t="s">
        <v>289</v>
      </c>
    </row>
    <row r="66" spans="1:3" x14ac:dyDescent="0.25">
      <c r="A66" s="91">
        <v>15</v>
      </c>
      <c r="B66" s="151" t="s">
        <v>283</v>
      </c>
      <c r="C66" s="92" t="s">
        <v>290</v>
      </c>
    </row>
    <row r="67" spans="1:3" x14ac:dyDescent="0.25">
      <c r="A67" s="91">
        <v>15</v>
      </c>
      <c r="B67" s="151" t="s">
        <v>283</v>
      </c>
      <c r="C67" s="92" t="s">
        <v>291</v>
      </c>
    </row>
    <row r="68" spans="1:3" x14ac:dyDescent="0.25">
      <c r="A68" s="91">
        <v>15</v>
      </c>
      <c r="B68" s="151" t="s">
        <v>283</v>
      </c>
      <c r="C68" s="92" t="s">
        <v>292</v>
      </c>
    </row>
    <row r="69" spans="1:3" x14ac:dyDescent="0.25">
      <c r="A69" s="91">
        <v>15</v>
      </c>
      <c r="B69" s="151" t="s">
        <v>283</v>
      </c>
      <c r="C69" s="92" t="s">
        <v>293</v>
      </c>
    </row>
    <row r="70" spans="1:3" x14ac:dyDescent="0.25">
      <c r="A70" s="91">
        <v>15</v>
      </c>
      <c r="B70" s="151" t="s">
        <v>283</v>
      </c>
      <c r="C70" s="92" t="s">
        <v>294</v>
      </c>
    </row>
    <row r="71" spans="1:3" ht="30" x14ac:dyDescent="0.25">
      <c r="A71" s="91">
        <v>16</v>
      </c>
      <c r="B71" s="151" t="s">
        <v>283</v>
      </c>
      <c r="C71" s="151" t="s">
        <v>295</v>
      </c>
    </row>
    <row r="72" spans="1:3" x14ac:dyDescent="0.25">
      <c r="A72" s="91">
        <v>17</v>
      </c>
      <c r="B72" s="151" t="s">
        <v>296</v>
      </c>
      <c r="C72" s="92" t="s">
        <v>156</v>
      </c>
    </row>
    <row r="73" spans="1:3" x14ac:dyDescent="0.25">
      <c r="A73" s="91">
        <v>17</v>
      </c>
      <c r="B73" s="151" t="s">
        <v>297</v>
      </c>
      <c r="C73" s="92" t="s">
        <v>156</v>
      </c>
    </row>
    <row r="74" spans="1:3" x14ac:dyDescent="0.25">
      <c r="A74" s="91">
        <v>18</v>
      </c>
      <c r="B74" s="151" t="s">
        <v>298</v>
      </c>
      <c r="C74" s="92" t="s">
        <v>156</v>
      </c>
    </row>
    <row r="75" spans="1:3" x14ac:dyDescent="0.25">
      <c r="A75" s="91">
        <v>19</v>
      </c>
      <c r="B75" s="151" t="s">
        <v>299</v>
      </c>
      <c r="C75" s="92" t="s">
        <v>156</v>
      </c>
    </row>
    <row r="76" spans="1:3" x14ac:dyDescent="0.25">
      <c r="A76" s="93"/>
      <c r="B76" s="94"/>
    </row>
  </sheetData>
  <printOptions horizontalCentered="1"/>
  <pageMargins left="0.7" right="0.7" top="0.75" bottom="0.75" header="0.3" footer="0.3"/>
  <pageSetup scale="75" fitToHeight="2" orientation="landscape" r:id="rId1"/>
  <headerFooter>
    <oddFooter>&amp;L&amp;A
Version Date: May 1, 2023</oddFooter>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512"/>
  <sheetViews>
    <sheetView showGridLines="0" showZeros="0" zoomScale="90" zoomScaleNormal="90" zoomScaleSheetLayoutView="70" workbookViewId="0">
      <selection activeCell="D2" sqref="D2"/>
    </sheetView>
  </sheetViews>
  <sheetFormatPr defaultColWidth="8.81640625" defaultRowHeight="15" x14ac:dyDescent="0.25"/>
  <cols>
    <col min="1" max="1" width="3.81640625" style="12" customWidth="1"/>
    <col min="2" max="2" width="75" style="12" customWidth="1"/>
    <col min="3" max="3" width="32.54296875" style="12" customWidth="1"/>
    <col min="4" max="4" width="17.81640625" style="12" customWidth="1"/>
    <col min="5" max="16384" width="8.81640625" style="12"/>
  </cols>
  <sheetData>
    <row r="1" spans="1:2" ht="15.6" x14ac:dyDescent="0.25">
      <c r="B1" s="28" t="s">
        <v>308</v>
      </c>
    </row>
    <row r="2" spans="1:2" ht="15.6" x14ac:dyDescent="0.25">
      <c r="B2" s="17" t="str">
        <f>IF('Cover-Input Page'!C15="Individual","For Individual Health Plan", "For Small Group Health Plan")</f>
        <v>For Small Group Health Plan</v>
      </c>
    </row>
    <row r="3" spans="1:2" ht="15.6" x14ac:dyDescent="0.25">
      <c r="B3" s="17" t="s">
        <v>17</v>
      </c>
    </row>
    <row r="4" spans="1:2" x14ac:dyDescent="0.25">
      <c r="B4" s="28" t="s">
        <v>483</v>
      </c>
    </row>
    <row r="5" spans="1:2" x14ac:dyDescent="0.25">
      <c r="B5" s="28"/>
    </row>
    <row r="6" spans="1:2" x14ac:dyDescent="0.25">
      <c r="A6" s="20" t="s">
        <v>18</v>
      </c>
      <c r="B6" s="20"/>
    </row>
    <row r="7" spans="1:2" x14ac:dyDescent="0.25">
      <c r="A7" s="20"/>
      <c r="B7" s="20"/>
    </row>
    <row r="8" spans="1:2" x14ac:dyDescent="0.25">
      <c r="A8" s="29" t="s">
        <v>19</v>
      </c>
      <c r="B8" s="29"/>
    </row>
    <row r="9" spans="1:2" x14ac:dyDescent="0.25">
      <c r="A9" s="29" t="s">
        <v>149</v>
      </c>
      <c r="B9" s="29"/>
    </row>
    <row r="10" spans="1:2" x14ac:dyDescent="0.25">
      <c r="A10" s="29" t="s">
        <v>136</v>
      </c>
      <c r="B10" s="29"/>
    </row>
    <row r="11" spans="1:2" x14ac:dyDescent="0.25">
      <c r="A11" s="29"/>
      <c r="B11" s="29" t="s">
        <v>374</v>
      </c>
    </row>
    <row r="12" spans="1:2" x14ac:dyDescent="0.25">
      <c r="A12" s="29" t="s">
        <v>167</v>
      </c>
      <c r="B12" s="29"/>
    </row>
    <row r="13" spans="1:2" x14ac:dyDescent="0.25">
      <c r="A13" s="29" t="s">
        <v>141</v>
      </c>
      <c r="B13" s="29"/>
    </row>
    <row r="14" spans="1:2" x14ac:dyDescent="0.25">
      <c r="A14" s="29" t="s">
        <v>142</v>
      </c>
      <c r="B14" s="29"/>
    </row>
    <row r="15" spans="1:2" x14ac:dyDescent="0.25">
      <c r="A15" s="29" t="s">
        <v>140</v>
      </c>
      <c r="B15" s="29"/>
    </row>
    <row r="16" spans="1:2" x14ac:dyDescent="0.25">
      <c r="A16" s="29" t="s">
        <v>137</v>
      </c>
      <c r="B16" s="29"/>
    </row>
    <row r="17" spans="1:3" x14ac:dyDescent="0.25">
      <c r="B17" s="29"/>
    </row>
    <row r="18" spans="1:3" ht="15.6" x14ac:dyDescent="0.3">
      <c r="A18" s="11" t="s">
        <v>442</v>
      </c>
      <c r="B18" s="29"/>
    </row>
    <row r="19" spans="1:3" ht="15.6" thickBot="1" x14ac:dyDescent="0.3">
      <c r="B19" s="29"/>
    </row>
    <row r="20" spans="1:3" ht="15.6" thickBot="1" x14ac:dyDescent="0.3">
      <c r="A20" s="30" t="s">
        <v>24</v>
      </c>
      <c r="B20" s="30" t="str">
        <f>'Cover-Input Page'!B10</f>
        <v>Company Name</v>
      </c>
      <c r="C20" s="631" t="str">
        <f>IF(ISBLANK('Cover-Input Page'!$C$10), "Company Name cannot be left blank.  Please fill out cell C10 on the &lt;Cover-Input Page&gt; Tab.", 'Cover-Input Page'!$C$10)</f>
        <v>Company Name cannot be left blank.  Please fill out cell C10 on the &lt;Cover-Input Page&gt; Tab.</v>
      </c>
    </row>
    <row r="21" spans="1:3" ht="15.6" thickBot="1" x14ac:dyDescent="0.3">
      <c r="B21" s="20"/>
      <c r="C21" s="31"/>
    </row>
    <row r="22" spans="1:3" ht="15.6" thickBot="1" x14ac:dyDescent="0.3">
      <c r="A22" s="30" t="s">
        <v>25</v>
      </c>
      <c r="B22" s="30" t="s">
        <v>358</v>
      </c>
      <c r="C22" s="205"/>
    </row>
    <row r="23" spans="1:3" x14ac:dyDescent="0.25">
      <c r="B23" s="20"/>
      <c r="C23" s="31"/>
    </row>
    <row r="24" spans="1:3" ht="15.6" x14ac:dyDescent="0.25">
      <c r="A24" s="30"/>
      <c r="B24" s="32" t="s">
        <v>359</v>
      </c>
      <c r="C24" s="31"/>
    </row>
    <row r="25" spans="1:3" ht="15.6" x14ac:dyDescent="0.25">
      <c r="A25" s="30"/>
      <c r="B25" s="32" t="s">
        <v>360</v>
      </c>
      <c r="C25" s="31"/>
    </row>
    <row r="26" spans="1:3" x14ac:dyDescent="0.25">
      <c r="B26" s="20"/>
      <c r="C26" s="31"/>
    </row>
    <row r="27" spans="1:3" x14ac:dyDescent="0.25">
      <c r="A27" s="30" t="s">
        <v>26</v>
      </c>
      <c r="B27" s="20" t="s">
        <v>321</v>
      </c>
      <c r="C27" s="31"/>
    </row>
    <row r="28" spans="1:3" x14ac:dyDescent="0.25">
      <c r="A28" s="30"/>
      <c r="B28" s="20"/>
      <c r="C28" s="31"/>
    </row>
    <row r="29" spans="1:3" ht="22.5" customHeight="1" x14ac:dyDescent="0.25">
      <c r="A29" s="30"/>
      <c r="B29" s="20" t="s">
        <v>11</v>
      </c>
      <c r="C29" s="5"/>
    </row>
    <row r="30" spans="1:3" ht="22.5" customHeight="1" x14ac:dyDescent="0.25">
      <c r="B30" s="20" t="s">
        <v>12</v>
      </c>
      <c r="C30" s="5"/>
    </row>
    <row r="31" spans="1:3" ht="22.2" customHeight="1" x14ac:dyDescent="0.25">
      <c r="B31" s="20" t="s">
        <v>95</v>
      </c>
      <c r="C31" s="5"/>
    </row>
    <row r="32" spans="1:3" ht="22.5" customHeight="1" x14ac:dyDescent="0.25">
      <c r="B32" s="20" t="s">
        <v>13</v>
      </c>
      <c r="C32" s="5"/>
    </row>
    <row r="33" spans="1:9" ht="22.5" customHeight="1" x14ac:dyDescent="0.25">
      <c r="B33" s="20" t="s">
        <v>14</v>
      </c>
      <c r="C33" s="5"/>
    </row>
    <row r="34" spans="1:9" ht="22.5" customHeight="1" x14ac:dyDescent="0.25">
      <c r="B34" s="20" t="s">
        <v>330</v>
      </c>
      <c r="C34" s="5"/>
    </row>
    <row r="35" spans="1:9" ht="22.5" customHeight="1" x14ac:dyDescent="0.25">
      <c r="B35" s="20" t="s">
        <v>57</v>
      </c>
      <c r="C35" s="5"/>
    </row>
    <row r="36" spans="1:9" ht="15.6" thickBot="1" x14ac:dyDescent="0.3">
      <c r="B36" s="20"/>
      <c r="C36" s="31"/>
    </row>
    <row r="37" spans="1:9" ht="15.6" thickBot="1" x14ac:dyDescent="0.3">
      <c r="A37" s="30" t="s">
        <v>27</v>
      </c>
      <c r="B37" s="30" t="str">
        <f>'Cover-Input Page'!B15</f>
        <v xml:space="preserve">Segment Type  </v>
      </c>
      <c r="C37" s="169" t="str">
        <f>'Cover-Input Page'!C15</f>
        <v>Small Group</v>
      </c>
    </row>
    <row r="38" spans="1:9" ht="15.6" thickBot="1" x14ac:dyDescent="0.3">
      <c r="B38" s="30"/>
      <c r="C38" s="33"/>
    </row>
    <row r="39" spans="1:9" ht="15.6" thickBot="1" x14ac:dyDescent="0.3">
      <c r="A39" s="30" t="s">
        <v>28</v>
      </c>
      <c r="B39" s="20" t="str">
        <f>'Cover-Input Page'!B16</f>
        <v>Plan Type:  For-profit, Not-for-profit, or Nonprofit company</v>
      </c>
      <c r="C39" s="169" t="str">
        <f>'Cover-Input Page'!C16</f>
        <v>For-profit</v>
      </c>
    </row>
    <row r="40" spans="1:9" x14ac:dyDescent="0.25">
      <c r="B40" s="20"/>
      <c r="C40" s="31"/>
    </row>
    <row r="41" spans="1:9" x14ac:dyDescent="0.25">
      <c r="A41" s="34" t="s">
        <v>29</v>
      </c>
      <c r="B41" s="20" t="s">
        <v>22</v>
      </c>
      <c r="C41" s="31"/>
    </row>
    <row r="42" spans="1:9" x14ac:dyDescent="0.25">
      <c r="A42" s="34"/>
      <c r="B42" s="20"/>
      <c r="C42" s="31"/>
    </row>
    <row r="43" spans="1:9" ht="15.6" x14ac:dyDescent="0.25">
      <c r="B43" s="35" t="s">
        <v>382</v>
      </c>
      <c r="C43" s="31"/>
    </row>
    <row r="44" spans="1:9" ht="15.6" x14ac:dyDescent="0.25">
      <c r="B44" s="35" t="s">
        <v>198</v>
      </c>
      <c r="C44" s="31"/>
    </row>
    <row r="45" spans="1:9" ht="15.6" thickBot="1" x14ac:dyDescent="0.3">
      <c r="A45" s="34"/>
      <c r="B45" s="20"/>
      <c r="C45" s="31"/>
    </row>
    <row r="46" spans="1:9" ht="15" customHeight="1" thickBot="1" x14ac:dyDescent="0.3">
      <c r="A46" s="34" t="s">
        <v>150</v>
      </c>
      <c r="B46" s="20" t="s">
        <v>161</v>
      </c>
      <c r="C46" s="172" t="s">
        <v>162</v>
      </c>
    </row>
    <row r="47" spans="1:9" ht="15.6" x14ac:dyDescent="0.3">
      <c r="A47" s="34"/>
      <c r="B47" s="20"/>
      <c r="E47" s="11"/>
      <c r="F47" s="11"/>
      <c r="G47" s="11"/>
      <c r="H47" s="11"/>
      <c r="I47" s="11"/>
    </row>
    <row r="48" spans="1:9" ht="15.6" x14ac:dyDescent="0.25">
      <c r="A48" s="34"/>
      <c r="B48" s="35" t="s">
        <v>33</v>
      </c>
      <c r="C48" s="31"/>
    </row>
    <row r="49" spans="1:3" ht="15.6" thickBot="1" x14ac:dyDescent="0.3">
      <c r="A49" s="34"/>
      <c r="B49" s="20"/>
      <c r="C49" s="31"/>
    </row>
    <row r="50" spans="1:3" ht="15.6" thickBot="1" x14ac:dyDescent="0.3">
      <c r="A50" s="34" t="s">
        <v>147</v>
      </c>
      <c r="B50" s="20" t="s">
        <v>190</v>
      </c>
      <c r="C50" s="172" t="str">
        <f>IF(AND('Cover-Input Page'!C17="New Product",'Cover-Input Page'!C18="Initial"),"Initial",
IF(AND('Cover-Input Page'!C17="New Product",'Cover-Input Page'!C18="resubmission"),"Resubmission",
IF(AND('Cover-Input Page'!C17="Existing Product",'Cover-Input Page'!C18="Initial"),"N/A",
IF(AND('Cover-Input Page'!C17="Existing Product",'Cover-Input Page'!C18="Resubmission"),"N/A",
IF(AND('Cover-Input Page'!C17="Both",'Cover-Input Page'!C18="Initial"),"Initial",
IF(AND('Cover-Input Page'!C17="Both",'Cover-Input Page'!C18="Resubmission"),"Resubmission",""))))))</f>
        <v>Initial</v>
      </c>
    </row>
    <row r="51" spans="1:3" x14ac:dyDescent="0.25">
      <c r="A51" s="34"/>
      <c r="C51" s="31"/>
    </row>
    <row r="52" spans="1:3" x14ac:dyDescent="0.25">
      <c r="A52" s="34" t="s">
        <v>189</v>
      </c>
      <c r="B52" s="20" t="s">
        <v>443</v>
      </c>
      <c r="C52" s="31"/>
    </row>
    <row r="53" spans="1:3" ht="15.6" x14ac:dyDescent="0.25">
      <c r="A53" s="34"/>
      <c r="B53" s="35"/>
      <c r="C53" s="31"/>
    </row>
    <row r="54" spans="1:3" x14ac:dyDescent="0.25">
      <c r="A54" s="34"/>
      <c r="B54" s="20"/>
      <c r="C54" s="31"/>
    </row>
    <row r="55" spans="1:3" x14ac:dyDescent="0.25">
      <c r="A55" s="34"/>
      <c r="B55" s="20"/>
      <c r="C55" s="31"/>
    </row>
    <row r="56" spans="1:3" x14ac:dyDescent="0.25">
      <c r="A56" s="34"/>
      <c r="B56" s="20"/>
      <c r="C56" s="31"/>
    </row>
    <row r="57" spans="1:3" x14ac:dyDescent="0.25">
      <c r="A57" s="34"/>
      <c r="B57" s="20"/>
      <c r="C57" s="31"/>
    </row>
    <row r="58" spans="1:3" x14ac:dyDescent="0.25">
      <c r="A58" s="34"/>
      <c r="B58" s="20"/>
      <c r="C58" s="31"/>
    </row>
    <row r="59" spans="1:3" x14ac:dyDescent="0.25">
      <c r="A59" s="34"/>
      <c r="B59" s="20"/>
      <c r="C59" s="31"/>
    </row>
    <row r="60" spans="1:3" x14ac:dyDescent="0.25">
      <c r="A60" s="34"/>
      <c r="B60" s="20"/>
      <c r="C60" s="31"/>
    </row>
    <row r="61" spans="1:3" x14ac:dyDescent="0.25">
      <c r="A61" s="34"/>
      <c r="B61" s="20"/>
    </row>
    <row r="62" spans="1:3" x14ac:dyDescent="0.25">
      <c r="A62" s="34"/>
      <c r="B62" s="20"/>
    </row>
    <row r="63" spans="1:3" x14ac:dyDescent="0.25">
      <c r="A63" s="34"/>
      <c r="B63" s="20"/>
    </row>
    <row r="64" spans="1:3" x14ac:dyDescent="0.25">
      <c r="A64" s="34"/>
      <c r="B64" s="20"/>
    </row>
    <row r="65" spans="1:2" x14ac:dyDescent="0.25">
      <c r="A65" s="34"/>
      <c r="B65" s="20"/>
    </row>
    <row r="66" spans="1:2" x14ac:dyDescent="0.25">
      <c r="A66" s="34"/>
      <c r="B66" s="20"/>
    </row>
    <row r="67" spans="1:2" x14ac:dyDescent="0.25">
      <c r="A67" s="34"/>
      <c r="B67" s="20"/>
    </row>
    <row r="68" spans="1:2" x14ac:dyDescent="0.25">
      <c r="A68" s="34"/>
      <c r="B68" s="20"/>
    </row>
    <row r="69" spans="1:2" x14ac:dyDescent="0.25">
      <c r="A69" s="34"/>
      <c r="B69" s="20"/>
    </row>
    <row r="70" spans="1:2" x14ac:dyDescent="0.25">
      <c r="A70" s="34"/>
      <c r="B70" s="20"/>
    </row>
    <row r="71" spans="1:2" x14ac:dyDescent="0.25">
      <c r="A71" s="34"/>
      <c r="B71" s="20"/>
    </row>
    <row r="72" spans="1:2" x14ac:dyDescent="0.25">
      <c r="A72" s="34"/>
      <c r="B72" s="20"/>
    </row>
    <row r="73" spans="1:2" x14ac:dyDescent="0.25">
      <c r="A73" s="34"/>
      <c r="B73" s="20"/>
    </row>
    <row r="74" spans="1:2" x14ac:dyDescent="0.25">
      <c r="A74" s="34"/>
      <c r="B74" s="20"/>
    </row>
    <row r="75" spans="1:2" x14ac:dyDescent="0.25">
      <c r="A75" s="34"/>
      <c r="B75" s="20"/>
    </row>
    <row r="76" spans="1:2" x14ac:dyDescent="0.25">
      <c r="A76" s="34"/>
      <c r="B76" s="20"/>
    </row>
    <row r="77" spans="1:2" x14ac:dyDescent="0.25">
      <c r="A77" s="34"/>
      <c r="B77" s="20"/>
    </row>
    <row r="78" spans="1:2" x14ac:dyDescent="0.25">
      <c r="A78" s="34"/>
      <c r="B78" s="20"/>
    </row>
    <row r="79" spans="1:2" x14ac:dyDescent="0.25">
      <c r="A79" s="34"/>
      <c r="B79" s="20"/>
    </row>
    <row r="80" spans="1:2" x14ac:dyDescent="0.25">
      <c r="A80" s="34"/>
      <c r="B80" s="20"/>
    </row>
    <row r="81" spans="1:2" x14ac:dyDescent="0.25">
      <c r="A81" s="34"/>
      <c r="B81" s="20"/>
    </row>
    <row r="82" spans="1:2" x14ac:dyDescent="0.25">
      <c r="A82" s="34"/>
      <c r="B82" s="20"/>
    </row>
    <row r="83" spans="1:2" x14ac:dyDescent="0.25">
      <c r="A83" s="34"/>
      <c r="B83" s="20"/>
    </row>
    <row r="84" spans="1:2" x14ac:dyDescent="0.25">
      <c r="A84" s="34"/>
      <c r="B84" s="20"/>
    </row>
    <row r="85" spans="1:2" x14ac:dyDescent="0.25">
      <c r="A85" s="34"/>
      <c r="B85" s="20"/>
    </row>
    <row r="86" spans="1:2" x14ac:dyDescent="0.25">
      <c r="A86" s="34"/>
      <c r="B86" s="20"/>
    </row>
    <row r="87" spans="1:2" x14ac:dyDescent="0.25">
      <c r="A87" s="34"/>
      <c r="B87" s="20"/>
    </row>
    <row r="88" spans="1:2" x14ac:dyDescent="0.25">
      <c r="A88" s="34"/>
      <c r="B88" s="20"/>
    </row>
    <row r="89" spans="1:2" x14ac:dyDescent="0.25">
      <c r="A89" s="34"/>
      <c r="B89" s="20"/>
    </row>
    <row r="90" spans="1:2" x14ac:dyDescent="0.25">
      <c r="A90" s="34"/>
      <c r="B90" s="20"/>
    </row>
    <row r="91" spans="1:2" x14ac:dyDescent="0.25">
      <c r="A91" s="34"/>
      <c r="B91" s="20"/>
    </row>
    <row r="92" spans="1:2" x14ac:dyDescent="0.25">
      <c r="A92" s="34"/>
      <c r="B92" s="20"/>
    </row>
    <row r="93" spans="1:2" x14ac:dyDescent="0.25">
      <c r="A93" s="34"/>
      <c r="B93" s="20"/>
    </row>
    <row r="94" spans="1:2" x14ac:dyDescent="0.25">
      <c r="A94" s="34"/>
      <c r="B94" s="20"/>
    </row>
    <row r="95" spans="1:2" x14ac:dyDescent="0.25">
      <c r="A95" s="34"/>
      <c r="B95" s="20"/>
    </row>
    <row r="96" spans="1:2" x14ac:dyDescent="0.25">
      <c r="A96" s="34"/>
      <c r="B96" s="20"/>
    </row>
    <row r="97" spans="1:2" x14ac:dyDescent="0.25">
      <c r="A97" s="34"/>
      <c r="B97" s="20"/>
    </row>
    <row r="98" spans="1:2" x14ac:dyDescent="0.25">
      <c r="A98" s="34"/>
      <c r="B98" s="20"/>
    </row>
    <row r="99" spans="1:2" x14ac:dyDescent="0.25">
      <c r="A99" s="34"/>
      <c r="B99" s="20"/>
    </row>
    <row r="100" spans="1:2" x14ac:dyDescent="0.25">
      <c r="A100" s="34"/>
      <c r="B100" s="20"/>
    </row>
    <row r="101" spans="1:2" x14ac:dyDescent="0.25">
      <c r="A101" s="34"/>
      <c r="B101" s="20"/>
    </row>
    <row r="102" spans="1:2" x14ac:dyDescent="0.25">
      <c r="A102" s="34"/>
      <c r="B102" s="20"/>
    </row>
    <row r="103" spans="1:2" x14ac:dyDescent="0.25">
      <c r="A103" s="34"/>
      <c r="B103" s="20"/>
    </row>
    <row r="104" spans="1:2" x14ac:dyDescent="0.25">
      <c r="A104" s="34"/>
      <c r="B104" s="20"/>
    </row>
    <row r="105" spans="1:2" x14ac:dyDescent="0.25">
      <c r="A105" s="34"/>
      <c r="B105" s="20"/>
    </row>
    <row r="106" spans="1:2" x14ac:dyDescent="0.25">
      <c r="A106" s="34"/>
      <c r="B106" s="20"/>
    </row>
    <row r="107" spans="1:2" x14ac:dyDescent="0.25">
      <c r="A107" s="34"/>
      <c r="B107" s="20"/>
    </row>
    <row r="108" spans="1:2" x14ac:dyDescent="0.25">
      <c r="A108" s="34"/>
      <c r="B108" s="20"/>
    </row>
    <row r="109" spans="1:2" x14ac:dyDescent="0.25">
      <c r="A109" s="34"/>
      <c r="B109" s="20"/>
    </row>
    <row r="110" spans="1:2" x14ac:dyDescent="0.25">
      <c r="A110" s="34"/>
      <c r="B110" s="20"/>
    </row>
    <row r="111" spans="1:2" x14ac:dyDescent="0.25">
      <c r="A111" s="34"/>
      <c r="B111" s="20"/>
    </row>
    <row r="112" spans="1:2" x14ac:dyDescent="0.25">
      <c r="A112" s="34"/>
      <c r="B112" s="20"/>
    </row>
    <row r="113" spans="1:2" x14ac:dyDescent="0.25">
      <c r="A113" s="34"/>
      <c r="B113" s="20"/>
    </row>
    <row r="114" spans="1:2" x14ac:dyDescent="0.25">
      <c r="A114" s="34"/>
      <c r="B114" s="20"/>
    </row>
    <row r="115" spans="1:2" x14ac:dyDescent="0.25">
      <c r="A115" s="34"/>
      <c r="B115" s="20"/>
    </row>
    <row r="116" spans="1:2" x14ac:dyDescent="0.25">
      <c r="A116" s="34"/>
      <c r="B116" s="20"/>
    </row>
    <row r="117" spans="1:2" x14ac:dyDescent="0.25">
      <c r="A117" s="34"/>
      <c r="B117" s="20"/>
    </row>
    <row r="118" spans="1:2" x14ac:dyDescent="0.25">
      <c r="A118" s="34"/>
      <c r="B118" s="20"/>
    </row>
    <row r="119" spans="1:2" x14ac:dyDescent="0.25">
      <c r="A119" s="34"/>
      <c r="B119" s="20"/>
    </row>
    <row r="120" spans="1:2" x14ac:dyDescent="0.25">
      <c r="A120" s="34"/>
      <c r="B120" s="20"/>
    </row>
    <row r="121" spans="1:2" x14ac:dyDescent="0.25">
      <c r="A121" s="34"/>
      <c r="B121" s="20"/>
    </row>
    <row r="122" spans="1:2" x14ac:dyDescent="0.25">
      <c r="A122" s="34"/>
      <c r="B122" s="20"/>
    </row>
    <row r="123" spans="1:2" x14ac:dyDescent="0.25">
      <c r="A123" s="34"/>
      <c r="B123" s="20"/>
    </row>
    <row r="124" spans="1:2" x14ac:dyDescent="0.25">
      <c r="A124" s="34"/>
      <c r="B124" s="20"/>
    </row>
    <row r="125" spans="1:2" x14ac:dyDescent="0.25">
      <c r="A125" s="34"/>
      <c r="B125" s="20"/>
    </row>
    <row r="126" spans="1:2" x14ac:dyDescent="0.25">
      <c r="A126" s="34"/>
      <c r="B126" s="20"/>
    </row>
    <row r="127" spans="1:2" x14ac:dyDescent="0.25">
      <c r="A127" s="34"/>
      <c r="B127" s="20"/>
    </row>
    <row r="128" spans="1:2" x14ac:dyDescent="0.25">
      <c r="A128" s="34"/>
      <c r="B128" s="20"/>
    </row>
    <row r="129" spans="1:2" x14ac:dyDescent="0.25">
      <c r="A129" s="34"/>
      <c r="B129" s="20"/>
    </row>
    <row r="130" spans="1:2" x14ac:dyDescent="0.25">
      <c r="A130" s="34"/>
      <c r="B130" s="20"/>
    </row>
    <row r="131" spans="1:2" x14ac:dyDescent="0.25">
      <c r="A131" s="34"/>
      <c r="B131" s="20"/>
    </row>
    <row r="132" spans="1:2" x14ac:dyDescent="0.25">
      <c r="A132" s="34"/>
      <c r="B132" s="20"/>
    </row>
    <row r="133" spans="1:2" x14ac:dyDescent="0.25">
      <c r="A133" s="34"/>
      <c r="B133" s="20"/>
    </row>
    <row r="134" spans="1:2" x14ac:dyDescent="0.25">
      <c r="A134" s="34"/>
      <c r="B134" s="20"/>
    </row>
    <row r="135" spans="1:2" x14ac:dyDescent="0.25">
      <c r="A135" s="34"/>
      <c r="B135" s="20"/>
    </row>
    <row r="136" spans="1:2" x14ac:dyDescent="0.25">
      <c r="A136" s="34"/>
      <c r="B136" s="20"/>
    </row>
    <row r="137" spans="1:2" x14ac:dyDescent="0.25">
      <c r="A137" s="34"/>
      <c r="B137" s="20"/>
    </row>
    <row r="138" spans="1:2" x14ac:dyDescent="0.25">
      <c r="A138" s="34"/>
      <c r="B138" s="20"/>
    </row>
    <row r="139" spans="1:2" x14ac:dyDescent="0.25">
      <c r="A139" s="34"/>
      <c r="B139" s="20"/>
    </row>
    <row r="140" spans="1:2" x14ac:dyDescent="0.25">
      <c r="A140" s="34"/>
      <c r="B140" s="20"/>
    </row>
    <row r="141" spans="1:2" x14ac:dyDescent="0.25">
      <c r="A141" s="34"/>
      <c r="B141" s="20"/>
    </row>
    <row r="142" spans="1:2" x14ac:dyDescent="0.25">
      <c r="A142" s="34"/>
      <c r="B142" s="20"/>
    </row>
    <row r="143" spans="1:2" x14ac:dyDescent="0.25">
      <c r="A143" s="34"/>
      <c r="B143" s="20"/>
    </row>
    <row r="144" spans="1:2" x14ac:dyDescent="0.25">
      <c r="A144" s="34"/>
      <c r="B144" s="20"/>
    </row>
    <row r="145" spans="1:2" x14ac:dyDescent="0.25">
      <c r="A145" s="34"/>
      <c r="B145" s="20"/>
    </row>
    <row r="146" spans="1:2" x14ac:dyDescent="0.25">
      <c r="A146" s="34"/>
      <c r="B146" s="20"/>
    </row>
    <row r="147" spans="1:2" x14ac:dyDescent="0.25">
      <c r="A147" s="34"/>
      <c r="B147" s="20"/>
    </row>
    <row r="148" spans="1:2" x14ac:dyDescent="0.25">
      <c r="A148" s="34"/>
      <c r="B148" s="20"/>
    </row>
    <row r="149" spans="1:2" x14ac:dyDescent="0.25">
      <c r="A149" s="34"/>
      <c r="B149" s="20"/>
    </row>
    <row r="150" spans="1:2" x14ac:dyDescent="0.25">
      <c r="A150" s="34"/>
      <c r="B150" s="20"/>
    </row>
    <row r="151" spans="1:2" x14ac:dyDescent="0.25">
      <c r="A151" s="34"/>
      <c r="B151" s="20"/>
    </row>
    <row r="152" spans="1:2" x14ac:dyDescent="0.25">
      <c r="A152" s="34"/>
      <c r="B152" s="20"/>
    </row>
    <row r="153" spans="1:2" x14ac:dyDescent="0.25">
      <c r="A153" s="34"/>
      <c r="B153" s="20"/>
    </row>
    <row r="154" spans="1:2" x14ac:dyDescent="0.25">
      <c r="A154" s="34"/>
      <c r="B154" s="20"/>
    </row>
    <row r="155" spans="1:2" x14ac:dyDescent="0.25">
      <c r="A155" s="34"/>
      <c r="B155" s="20"/>
    </row>
    <row r="156" spans="1:2" x14ac:dyDescent="0.25">
      <c r="A156" s="34"/>
      <c r="B156" s="20"/>
    </row>
    <row r="157" spans="1:2" x14ac:dyDescent="0.25">
      <c r="A157" s="34"/>
      <c r="B157" s="20"/>
    </row>
    <row r="158" spans="1:2" x14ac:dyDescent="0.25">
      <c r="A158" s="34"/>
      <c r="B158" s="20"/>
    </row>
    <row r="159" spans="1:2" x14ac:dyDescent="0.25">
      <c r="A159" s="34"/>
      <c r="B159" s="20"/>
    </row>
    <row r="160" spans="1:2" x14ac:dyDescent="0.25">
      <c r="A160" s="34"/>
      <c r="B160" s="20"/>
    </row>
    <row r="161" spans="1:2" x14ac:dyDescent="0.25">
      <c r="A161" s="34"/>
      <c r="B161" s="20"/>
    </row>
    <row r="162" spans="1:2" x14ac:dyDescent="0.25">
      <c r="A162" s="34"/>
      <c r="B162" s="20"/>
    </row>
    <row r="163" spans="1:2" x14ac:dyDescent="0.25">
      <c r="A163" s="34"/>
      <c r="B163" s="20"/>
    </row>
    <row r="164" spans="1:2" x14ac:dyDescent="0.25">
      <c r="A164" s="34"/>
      <c r="B164" s="20"/>
    </row>
    <row r="165" spans="1:2" x14ac:dyDescent="0.25">
      <c r="A165" s="34"/>
      <c r="B165" s="20"/>
    </row>
    <row r="166" spans="1:2" x14ac:dyDescent="0.25">
      <c r="A166" s="34"/>
      <c r="B166" s="20"/>
    </row>
    <row r="167" spans="1:2" x14ac:dyDescent="0.25">
      <c r="A167" s="34"/>
      <c r="B167" s="20"/>
    </row>
    <row r="168" spans="1:2" x14ac:dyDescent="0.25">
      <c r="A168" s="34"/>
      <c r="B168" s="20"/>
    </row>
    <row r="169" spans="1:2" x14ac:dyDescent="0.25">
      <c r="A169" s="34"/>
      <c r="B169" s="20"/>
    </row>
    <row r="170" spans="1:2" x14ac:dyDescent="0.25">
      <c r="A170" s="34"/>
      <c r="B170" s="20"/>
    </row>
    <row r="171" spans="1:2" x14ac:dyDescent="0.25">
      <c r="A171" s="34"/>
      <c r="B171" s="20"/>
    </row>
    <row r="172" spans="1:2" x14ac:dyDescent="0.25">
      <c r="A172" s="34"/>
      <c r="B172" s="20"/>
    </row>
    <row r="173" spans="1:2" x14ac:dyDescent="0.25">
      <c r="A173" s="34"/>
      <c r="B173" s="20"/>
    </row>
    <row r="174" spans="1:2" x14ac:dyDescent="0.25">
      <c r="A174" s="34"/>
      <c r="B174" s="20"/>
    </row>
    <row r="175" spans="1:2" x14ac:dyDescent="0.25">
      <c r="A175" s="34"/>
      <c r="B175" s="20"/>
    </row>
    <row r="176" spans="1:2" x14ac:dyDescent="0.25">
      <c r="A176" s="34"/>
      <c r="B176" s="20"/>
    </row>
    <row r="177" spans="1:2" x14ac:dyDescent="0.25">
      <c r="A177" s="34"/>
      <c r="B177" s="20"/>
    </row>
    <row r="178" spans="1:2" x14ac:dyDescent="0.25">
      <c r="A178" s="34"/>
      <c r="B178" s="20"/>
    </row>
    <row r="179" spans="1:2" x14ac:dyDescent="0.25">
      <c r="A179" s="34"/>
      <c r="B179" s="20"/>
    </row>
    <row r="180" spans="1:2" x14ac:dyDescent="0.25">
      <c r="A180" s="34"/>
      <c r="B180" s="20"/>
    </row>
    <row r="181" spans="1:2" x14ac:dyDescent="0.25">
      <c r="A181" s="34"/>
      <c r="B181" s="20"/>
    </row>
    <row r="182" spans="1:2" x14ac:dyDescent="0.25">
      <c r="A182" s="34"/>
      <c r="B182" s="20"/>
    </row>
    <row r="183" spans="1:2" x14ac:dyDescent="0.25">
      <c r="A183" s="34"/>
      <c r="B183" s="20"/>
    </row>
    <row r="184" spans="1:2" x14ac:dyDescent="0.25">
      <c r="A184" s="34"/>
      <c r="B184" s="20"/>
    </row>
    <row r="185" spans="1:2" x14ac:dyDescent="0.25">
      <c r="A185" s="34"/>
      <c r="B185" s="20"/>
    </row>
    <row r="186" spans="1:2" x14ac:dyDescent="0.25">
      <c r="A186" s="34"/>
      <c r="B186" s="20"/>
    </row>
    <row r="187" spans="1:2" x14ac:dyDescent="0.25">
      <c r="A187" s="34"/>
      <c r="B187" s="20"/>
    </row>
    <row r="188" spans="1:2" x14ac:dyDescent="0.25">
      <c r="A188" s="34"/>
      <c r="B188" s="20"/>
    </row>
    <row r="189" spans="1:2" x14ac:dyDescent="0.25">
      <c r="A189" s="34"/>
      <c r="B189" s="20"/>
    </row>
    <row r="190" spans="1:2" x14ac:dyDescent="0.25">
      <c r="A190" s="34"/>
      <c r="B190" s="20"/>
    </row>
    <row r="191" spans="1:2" x14ac:dyDescent="0.25">
      <c r="A191" s="34"/>
      <c r="B191" s="20"/>
    </row>
    <row r="192" spans="1:2" x14ac:dyDescent="0.25">
      <c r="A192" s="34"/>
      <c r="B192" s="20"/>
    </row>
    <row r="193" spans="1:2" x14ac:dyDescent="0.25">
      <c r="A193" s="34"/>
      <c r="B193" s="20"/>
    </row>
    <row r="194" spans="1:2" x14ac:dyDescent="0.25">
      <c r="A194" s="34"/>
      <c r="B194" s="20"/>
    </row>
    <row r="195" spans="1:2" x14ac:dyDescent="0.25">
      <c r="A195" s="34"/>
      <c r="B195" s="20"/>
    </row>
    <row r="196" spans="1:2" x14ac:dyDescent="0.25">
      <c r="A196" s="34"/>
      <c r="B196" s="20"/>
    </row>
    <row r="197" spans="1:2" x14ac:dyDescent="0.25">
      <c r="A197" s="34"/>
      <c r="B197" s="20"/>
    </row>
    <row r="198" spans="1:2" x14ac:dyDescent="0.25">
      <c r="A198" s="34"/>
      <c r="B198" s="20"/>
    </row>
    <row r="199" spans="1:2" x14ac:dyDescent="0.25">
      <c r="A199" s="34"/>
      <c r="B199" s="20"/>
    </row>
    <row r="200" spans="1:2" x14ac:dyDescent="0.25">
      <c r="A200" s="34"/>
      <c r="B200" s="20"/>
    </row>
    <row r="201" spans="1:2" x14ac:dyDescent="0.25">
      <c r="A201" s="34"/>
      <c r="B201" s="20"/>
    </row>
    <row r="202" spans="1:2" x14ac:dyDescent="0.25">
      <c r="A202" s="34"/>
      <c r="B202" s="20"/>
    </row>
    <row r="203" spans="1:2" x14ac:dyDescent="0.25">
      <c r="A203" s="34"/>
      <c r="B203" s="20"/>
    </row>
    <row r="204" spans="1:2" x14ac:dyDescent="0.25">
      <c r="A204" s="34"/>
      <c r="B204" s="20"/>
    </row>
    <row r="205" spans="1:2" x14ac:dyDescent="0.25">
      <c r="A205" s="34"/>
      <c r="B205" s="20"/>
    </row>
    <row r="206" spans="1:2" x14ac:dyDescent="0.25">
      <c r="A206" s="34"/>
      <c r="B206" s="20"/>
    </row>
    <row r="207" spans="1:2" x14ac:dyDescent="0.25">
      <c r="A207" s="34"/>
      <c r="B207" s="20"/>
    </row>
    <row r="208" spans="1:2" x14ac:dyDescent="0.25">
      <c r="A208" s="34"/>
      <c r="B208" s="20"/>
    </row>
    <row r="209" spans="1:2" x14ac:dyDescent="0.25">
      <c r="A209" s="34"/>
      <c r="B209" s="20"/>
    </row>
    <row r="210" spans="1:2" x14ac:dyDescent="0.25">
      <c r="A210" s="34"/>
      <c r="B210" s="20"/>
    </row>
    <row r="211" spans="1:2" x14ac:dyDescent="0.25">
      <c r="A211" s="34"/>
      <c r="B211" s="20"/>
    </row>
    <row r="212" spans="1:2" x14ac:dyDescent="0.25">
      <c r="A212" s="34"/>
      <c r="B212" s="20"/>
    </row>
    <row r="213" spans="1:2" x14ac:dyDescent="0.25">
      <c r="A213" s="34"/>
      <c r="B213" s="20"/>
    </row>
    <row r="214" spans="1:2" x14ac:dyDescent="0.25">
      <c r="A214" s="34"/>
      <c r="B214" s="20"/>
    </row>
    <row r="215" spans="1:2" x14ac:dyDescent="0.25">
      <c r="A215" s="34"/>
      <c r="B215" s="20"/>
    </row>
    <row r="216" spans="1:2" x14ac:dyDescent="0.25">
      <c r="A216" s="34"/>
      <c r="B216" s="20"/>
    </row>
    <row r="217" spans="1:2" x14ac:dyDescent="0.25">
      <c r="A217" s="34"/>
      <c r="B217" s="20"/>
    </row>
    <row r="218" spans="1:2" x14ac:dyDescent="0.25">
      <c r="A218" s="34"/>
      <c r="B218" s="20"/>
    </row>
    <row r="219" spans="1:2" x14ac:dyDescent="0.25">
      <c r="A219" s="34"/>
      <c r="B219" s="20"/>
    </row>
    <row r="220" spans="1:2" x14ac:dyDescent="0.25">
      <c r="A220" s="34"/>
      <c r="B220" s="20"/>
    </row>
    <row r="221" spans="1:2" x14ac:dyDescent="0.25">
      <c r="A221" s="34"/>
      <c r="B221" s="20"/>
    </row>
    <row r="222" spans="1:2" x14ac:dyDescent="0.25">
      <c r="A222" s="34"/>
      <c r="B222" s="20"/>
    </row>
    <row r="223" spans="1:2" x14ac:dyDescent="0.25">
      <c r="A223" s="34"/>
      <c r="B223" s="20"/>
    </row>
    <row r="224" spans="1:2" x14ac:dyDescent="0.25">
      <c r="A224" s="34"/>
      <c r="B224" s="20"/>
    </row>
    <row r="225" spans="1:2" x14ac:dyDescent="0.25">
      <c r="A225" s="34"/>
      <c r="B225" s="20"/>
    </row>
    <row r="226" spans="1:2" x14ac:dyDescent="0.25">
      <c r="A226" s="34"/>
      <c r="B226" s="20"/>
    </row>
    <row r="227" spans="1:2" x14ac:dyDescent="0.25">
      <c r="A227" s="34"/>
      <c r="B227" s="20"/>
    </row>
    <row r="228" spans="1:2" x14ac:dyDescent="0.25">
      <c r="A228" s="34"/>
      <c r="B228" s="20"/>
    </row>
    <row r="229" spans="1:2" x14ac:dyDescent="0.25">
      <c r="A229" s="34"/>
      <c r="B229" s="20"/>
    </row>
    <row r="230" spans="1:2" x14ac:dyDescent="0.25">
      <c r="A230" s="34"/>
      <c r="B230" s="20"/>
    </row>
    <row r="231" spans="1:2" x14ac:dyDescent="0.25">
      <c r="A231" s="34"/>
      <c r="B231" s="20"/>
    </row>
    <row r="232" spans="1:2" x14ac:dyDescent="0.25">
      <c r="A232" s="34"/>
      <c r="B232" s="20"/>
    </row>
    <row r="233" spans="1:2" x14ac:dyDescent="0.25">
      <c r="A233" s="34"/>
      <c r="B233" s="20"/>
    </row>
    <row r="234" spans="1:2" x14ac:dyDescent="0.25">
      <c r="A234" s="34"/>
      <c r="B234" s="20"/>
    </row>
    <row r="235" spans="1:2" x14ac:dyDescent="0.25">
      <c r="A235" s="34"/>
      <c r="B235" s="20"/>
    </row>
    <row r="236" spans="1:2" x14ac:dyDescent="0.25">
      <c r="A236" s="34"/>
      <c r="B236" s="20"/>
    </row>
    <row r="237" spans="1:2" x14ac:dyDescent="0.25">
      <c r="A237" s="34"/>
      <c r="B237" s="20"/>
    </row>
    <row r="238" spans="1:2" x14ac:dyDescent="0.25">
      <c r="A238" s="34"/>
      <c r="B238" s="20"/>
    </row>
    <row r="239" spans="1:2" x14ac:dyDescent="0.25">
      <c r="A239" s="34"/>
      <c r="B239" s="20"/>
    </row>
    <row r="240" spans="1:2" x14ac:dyDescent="0.25">
      <c r="A240" s="34"/>
      <c r="B240" s="20"/>
    </row>
    <row r="241" spans="1:2" x14ac:dyDescent="0.25">
      <c r="A241" s="34"/>
      <c r="B241" s="20"/>
    </row>
    <row r="242" spans="1:2" x14ac:dyDescent="0.25">
      <c r="A242" s="34"/>
      <c r="B242" s="20"/>
    </row>
    <row r="243" spans="1:2" x14ac:dyDescent="0.25">
      <c r="A243" s="34"/>
      <c r="B243" s="20"/>
    </row>
    <row r="244" spans="1:2" x14ac:dyDescent="0.25">
      <c r="A244" s="34"/>
      <c r="B244" s="20"/>
    </row>
    <row r="245" spans="1:2" x14ac:dyDescent="0.25">
      <c r="A245" s="34"/>
      <c r="B245" s="20"/>
    </row>
    <row r="246" spans="1:2" x14ac:dyDescent="0.25">
      <c r="A246" s="34"/>
      <c r="B246" s="20"/>
    </row>
    <row r="247" spans="1:2" x14ac:dyDescent="0.25">
      <c r="A247" s="34"/>
      <c r="B247" s="20"/>
    </row>
    <row r="248" spans="1:2" x14ac:dyDescent="0.25">
      <c r="A248" s="34"/>
      <c r="B248" s="20"/>
    </row>
    <row r="249" spans="1:2" x14ac:dyDescent="0.25">
      <c r="A249" s="34"/>
      <c r="B249" s="20"/>
    </row>
    <row r="250" spans="1:2" x14ac:dyDescent="0.25">
      <c r="A250" s="34"/>
      <c r="B250" s="20"/>
    </row>
    <row r="251" spans="1:2" x14ac:dyDescent="0.25">
      <c r="A251" s="34"/>
      <c r="B251" s="20"/>
    </row>
    <row r="252" spans="1:2" x14ac:dyDescent="0.25">
      <c r="A252" s="34"/>
      <c r="B252" s="20"/>
    </row>
    <row r="253" spans="1:2" x14ac:dyDescent="0.25">
      <c r="A253" s="34"/>
      <c r="B253" s="20"/>
    </row>
    <row r="254" spans="1:2" x14ac:dyDescent="0.25">
      <c r="A254" s="34"/>
      <c r="B254" s="20"/>
    </row>
    <row r="255" spans="1:2" x14ac:dyDescent="0.25">
      <c r="A255" s="34"/>
      <c r="B255" s="20"/>
    </row>
    <row r="256" spans="1:2" x14ac:dyDescent="0.25">
      <c r="A256" s="34"/>
      <c r="B256" s="20"/>
    </row>
    <row r="257" spans="1:2" x14ac:dyDescent="0.25">
      <c r="A257" s="34"/>
      <c r="B257" s="20"/>
    </row>
    <row r="258" spans="1:2" x14ac:dyDescent="0.25">
      <c r="A258" s="34"/>
      <c r="B258" s="20"/>
    </row>
    <row r="259" spans="1:2" x14ac:dyDescent="0.25">
      <c r="A259" s="34"/>
      <c r="B259" s="20"/>
    </row>
    <row r="260" spans="1:2" x14ac:dyDescent="0.25">
      <c r="A260" s="34"/>
      <c r="B260" s="20"/>
    </row>
    <row r="261" spans="1:2" x14ac:dyDescent="0.25">
      <c r="B261" s="20"/>
    </row>
    <row r="262" spans="1:2" x14ac:dyDescent="0.25">
      <c r="B262" s="20"/>
    </row>
    <row r="263" spans="1:2" x14ac:dyDescent="0.25">
      <c r="B263" s="20"/>
    </row>
    <row r="264" spans="1:2" x14ac:dyDescent="0.25">
      <c r="B264" s="20"/>
    </row>
    <row r="265" spans="1:2" x14ac:dyDescent="0.25">
      <c r="B265" s="20"/>
    </row>
    <row r="266" spans="1:2" x14ac:dyDescent="0.25">
      <c r="B266" s="20"/>
    </row>
    <row r="267" spans="1:2" x14ac:dyDescent="0.25">
      <c r="B267" s="20"/>
    </row>
    <row r="268" spans="1:2" x14ac:dyDescent="0.25">
      <c r="B268" s="20"/>
    </row>
    <row r="269" spans="1:2" x14ac:dyDescent="0.25">
      <c r="B269" s="20"/>
    </row>
    <row r="270" spans="1:2" x14ac:dyDescent="0.25">
      <c r="B270" s="20"/>
    </row>
    <row r="271" spans="1:2" x14ac:dyDescent="0.25">
      <c r="B271" s="20"/>
    </row>
    <row r="272" spans="1:2" x14ac:dyDescent="0.25">
      <c r="B272" s="20"/>
    </row>
    <row r="273" spans="2:2" x14ac:dyDescent="0.25">
      <c r="B273" s="20"/>
    </row>
    <row r="274" spans="2:2" x14ac:dyDescent="0.25">
      <c r="B274" s="20"/>
    </row>
    <row r="275" spans="2:2" x14ac:dyDescent="0.25">
      <c r="B275" s="20"/>
    </row>
    <row r="276" spans="2:2" x14ac:dyDescent="0.25">
      <c r="B276" s="20"/>
    </row>
    <row r="277" spans="2:2" x14ac:dyDescent="0.25">
      <c r="B277" s="20"/>
    </row>
    <row r="278" spans="2:2" x14ac:dyDescent="0.25">
      <c r="B278" s="20"/>
    </row>
    <row r="279" spans="2:2" x14ac:dyDescent="0.25">
      <c r="B279" s="20"/>
    </row>
    <row r="280" spans="2:2" x14ac:dyDescent="0.25">
      <c r="B280" s="20"/>
    </row>
    <row r="281" spans="2:2" x14ac:dyDescent="0.25">
      <c r="B281" s="20"/>
    </row>
    <row r="282" spans="2:2" x14ac:dyDescent="0.25">
      <c r="B282" s="20"/>
    </row>
    <row r="283" spans="2:2" x14ac:dyDescent="0.25">
      <c r="B283" s="20"/>
    </row>
    <row r="284" spans="2:2" x14ac:dyDescent="0.25">
      <c r="B284" s="20"/>
    </row>
    <row r="285" spans="2:2" x14ac:dyDescent="0.25">
      <c r="B285" s="20"/>
    </row>
    <row r="286" spans="2:2" x14ac:dyDescent="0.25">
      <c r="B286" s="20"/>
    </row>
    <row r="287" spans="2:2" x14ac:dyDescent="0.25">
      <c r="B287" s="20"/>
    </row>
    <row r="288" spans="2:2" x14ac:dyDescent="0.25">
      <c r="B288" s="20"/>
    </row>
    <row r="289" spans="2:2" x14ac:dyDescent="0.25">
      <c r="B289" s="20"/>
    </row>
    <row r="290" spans="2:2" x14ac:dyDescent="0.25">
      <c r="B290" s="20"/>
    </row>
    <row r="291" spans="2:2" x14ac:dyDescent="0.25">
      <c r="B291" s="20"/>
    </row>
    <row r="292" spans="2:2" x14ac:dyDescent="0.25">
      <c r="B292" s="20"/>
    </row>
    <row r="293" spans="2:2" x14ac:dyDescent="0.25">
      <c r="B293" s="20"/>
    </row>
    <row r="294" spans="2:2" x14ac:dyDescent="0.25">
      <c r="B294" s="20"/>
    </row>
    <row r="295" spans="2:2" x14ac:dyDescent="0.25">
      <c r="B295" s="20"/>
    </row>
    <row r="296" spans="2:2" x14ac:dyDescent="0.25">
      <c r="B296" s="20"/>
    </row>
    <row r="297" spans="2:2" x14ac:dyDescent="0.25">
      <c r="B297" s="20"/>
    </row>
    <row r="298" spans="2:2" x14ac:dyDescent="0.25">
      <c r="B298" s="20"/>
    </row>
    <row r="299" spans="2:2" x14ac:dyDescent="0.25">
      <c r="B299" s="20"/>
    </row>
    <row r="300" spans="2:2" x14ac:dyDescent="0.25">
      <c r="B300" s="20"/>
    </row>
    <row r="301" spans="2:2" x14ac:dyDescent="0.25">
      <c r="B301" s="20"/>
    </row>
    <row r="302" spans="2:2" x14ac:dyDescent="0.25">
      <c r="B302" s="20"/>
    </row>
    <row r="303" spans="2:2" x14ac:dyDescent="0.25">
      <c r="B303" s="20"/>
    </row>
    <row r="304" spans="2:2" x14ac:dyDescent="0.25">
      <c r="B304" s="20"/>
    </row>
    <row r="305" spans="2:2" x14ac:dyDescent="0.25">
      <c r="B305" s="20"/>
    </row>
    <row r="306" spans="2:2" x14ac:dyDescent="0.25">
      <c r="B306" s="20"/>
    </row>
    <row r="307" spans="2:2" x14ac:dyDescent="0.25">
      <c r="B307" s="20"/>
    </row>
    <row r="308" spans="2:2" x14ac:dyDescent="0.25">
      <c r="B308" s="20"/>
    </row>
    <row r="309" spans="2:2" x14ac:dyDescent="0.25">
      <c r="B309" s="20"/>
    </row>
    <row r="310" spans="2:2" x14ac:dyDescent="0.25">
      <c r="B310" s="20"/>
    </row>
    <row r="311" spans="2:2" x14ac:dyDescent="0.25">
      <c r="B311" s="20"/>
    </row>
    <row r="312" spans="2:2" x14ac:dyDescent="0.25">
      <c r="B312" s="20"/>
    </row>
    <row r="313" spans="2:2" x14ac:dyDescent="0.25">
      <c r="B313" s="20"/>
    </row>
    <row r="314" spans="2:2" x14ac:dyDescent="0.25">
      <c r="B314" s="20"/>
    </row>
    <row r="315" spans="2:2" x14ac:dyDescent="0.25">
      <c r="B315" s="20"/>
    </row>
    <row r="316" spans="2:2" x14ac:dyDescent="0.25">
      <c r="B316" s="20"/>
    </row>
    <row r="317" spans="2:2" x14ac:dyDescent="0.25">
      <c r="B317" s="20"/>
    </row>
    <row r="318" spans="2:2" x14ac:dyDescent="0.25">
      <c r="B318" s="20"/>
    </row>
    <row r="319" spans="2:2" x14ac:dyDescent="0.25">
      <c r="B319" s="20"/>
    </row>
    <row r="320" spans="2:2" x14ac:dyDescent="0.25">
      <c r="B320" s="20"/>
    </row>
    <row r="321" spans="2:2" x14ac:dyDescent="0.25">
      <c r="B321" s="20"/>
    </row>
    <row r="322" spans="2:2" x14ac:dyDescent="0.25">
      <c r="B322" s="20"/>
    </row>
    <row r="323" spans="2:2" x14ac:dyDescent="0.25">
      <c r="B323" s="20"/>
    </row>
    <row r="324" spans="2:2" x14ac:dyDescent="0.25">
      <c r="B324" s="20"/>
    </row>
    <row r="325" spans="2:2" x14ac:dyDescent="0.25">
      <c r="B325" s="20"/>
    </row>
    <row r="326" spans="2:2" x14ac:dyDescent="0.25">
      <c r="B326" s="20"/>
    </row>
    <row r="327" spans="2:2" x14ac:dyDescent="0.25">
      <c r="B327" s="20"/>
    </row>
    <row r="328" spans="2:2" x14ac:dyDescent="0.25">
      <c r="B328" s="20"/>
    </row>
    <row r="329" spans="2:2" x14ac:dyDescent="0.25">
      <c r="B329" s="20"/>
    </row>
    <row r="330" spans="2:2" x14ac:dyDescent="0.25">
      <c r="B330" s="20"/>
    </row>
    <row r="331" spans="2:2" x14ac:dyDescent="0.25">
      <c r="B331" s="20"/>
    </row>
    <row r="332" spans="2:2" x14ac:dyDescent="0.25">
      <c r="B332" s="20"/>
    </row>
    <row r="333" spans="2:2" x14ac:dyDescent="0.25">
      <c r="B333" s="20"/>
    </row>
    <row r="334" spans="2:2" x14ac:dyDescent="0.25">
      <c r="B334" s="20"/>
    </row>
    <row r="335" spans="2:2" x14ac:dyDescent="0.25">
      <c r="B335" s="20"/>
    </row>
    <row r="336" spans="2:2" x14ac:dyDescent="0.25">
      <c r="B336" s="20"/>
    </row>
    <row r="337" spans="2:2" x14ac:dyDescent="0.25">
      <c r="B337" s="20"/>
    </row>
    <row r="338" spans="2:2" x14ac:dyDescent="0.25">
      <c r="B338" s="20"/>
    </row>
    <row r="339" spans="2:2" x14ac:dyDescent="0.25">
      <c r="B339" s="20"/>
    </row>
    <row r="340" spans="2:2" x14ac:dyDescent="0.25">
      <c r="B340" s="20"/>
    </row>
    <row r="341" spans="2:2" x14ac:dyDescent="0.25">
      <c r="B341" s="20"/>
    </row>
    <row r="342" spans="2:2" x14ac:dyDescent="0.25">
      <c r="B342" s="20"/>
    </row>
    <row r="343" spans="2:2" x14ac:dyDescent="0.25">
      <c r="B343" s="20"/>
    </row>
    <row r="344" spans="2:2" x14ac:dyDescent="0.25">
      <c r="B344" s="20"/>
    </row>
    <row r="345" spans="2:2" x14ac:dyDescent="0.25">
      <c r="B345" s="20"/>
    </row>
    <row r="346" spans="2:2" x14ac:dyDescent="0.25">
      <c r="B346" s="20"/>
    </row>
    <row r="347" spans="2:2" x14ac:dyDescent="0.25">
      <c r="B347" s="20"/>
    </row>
    <row r="348" spans="2:2" x14ac:dyDescent="0.25">
      <c r="B348" s="20"/>
    </row>
    <row r="349" spans="2:2" x14ac:dyDescent="0.25">
      <c r="B349" s="20"/>
    </row>
    <row r="350" spans="2:2" x14ac:dyDescent="0.25">
      <c r="B350" s="20"/>
    </row>
    <row r="351" spans="2:2" x14ac:dyDescent="0.25">
      <c r="B351" s="20"/>
    </row>
    <row r="352" spans="2:2" x14ac:dyDescent="0.25">
      <c r="B352" s="20"/>
    </row>
    <row r="353" spans="2:2" x14ac:dyDescent="0.25">
      <c r="B353" s="20"/>
    </row>
    <row r="354" spans="2:2" x14ac:dyDescent="0.25">
      <c r="B354" s="20"/>
    </row>
    <row r="355" spans="2:2" x14ac:dyDescent="0.25">
      <c r="B355" s="20"/>
    </row>
    <row r="356" spans="2:2" x14ac:dyDescent="0.25">
      <c r="B356" s="20"/>
    </row>
    <row r="357" spans="2:2" x14ac:dyDescent="0.25">
      <c r="B357" s="20"/>
    </row>
    <row r="358" spans="2:2" x14ac:dyDescent="0.25">
      <c r="B358" s="20"/>
    </row>
    <row r="359" spans="2:2" x14ac:dyDescent="0.25">
      <c r="B359" s="20"/>
    </row>
    <row r="360" spans="2:2" x14ac:dyDescent="0.25">
      <c r="B360" s="20"/>
    </row>
    <row r="361" spans="2:2" x14ac:dyDescent="0.25">
      <c r="B361" s="20"/>
    </row>
    <row r="362" spans="2:2" x14ac:dyDescent="0.25">
      <c r="B362" s="20"/>
    </row>
    <row r="363" spans="2:2" x14ac:dyDescent="0.25">
      <c r="B363" s="20"/>
    </row>
    <row r="364" spans="2:2" x14ac:dyDescent="0.25">
      <c r="B364" s="20"/>
    </row>
    <row r="365" spans="2:2" x14ac:dyDescent="0.25">
      <c r="B365" s="20"/>
    </row>
    <row r="366" spans="2:2" x14ac:dyDescent="0.25">
      <c r="B366" s="20"/>
    </row>
    <row r="367" spans="2:2" x14ac:dyDescent="0.25">
      <c r="B367" s="20"/>
    </row>
    <row r="368" spans="2:2" x14ac:dyDescent="0.25">
      <c r="B368" s="20"/>
    </row>
    <row r="369" spans="2:2" x14ac:dyDescent="0.25">
      <c r="B369" s="20"/>
    </row>
    <row r="370" spans="2:2" x14ac:dyDescent="0.25">
      <c r="B370" s="20"/>
    </row>
    <row r="371" spans="2:2" x14ac:dyDescent="0.25">
      <c r="B371" s="20"/>
    </row>
    <row r="372" spans="2:2" x14ac:dyDescent="0.25">
      <c r="B372" s="20"/>
    </row>
    <row r="373" spans="2:2" x14ac:dyDescent="0.25">
      <c r="B373" s="20"/>
    </row>
    <row r="374" spans="2:2" x14ac:dyDescent="0.25">
      <c r="B374" s="20"/>
    </row>
    <row r="375" spans="2:2" x14ac:dyDescent="0.25">
      <c r="B375" s="20"/>
    </row>
    <row r="376" spans="2:2" x14ac:dyDescent="0.25">
      <c r="B376" s="20"/>
    </row>
    <row r="377" spans="2:2" x14ac:dyDescent="0.25">
      <c r="B377" s="20"/>
    </row>
    <row r="378" spans="2:2" x14ac:dyDescent="0.25">
      <c r="B378" s="20"/>
    </row>
    <row r="379" spans="2:2" x14ac:dyDescent="0.25">
      <c r="B379" s="20"/>
    </row>
    <row r="380" spans="2:2" x14ac:dyDescent="0.25">
      <c r="B380" s="20"/>
    </row>
    <row r="381" spans="2:2" x14ac:dyDescent="0.25">
      <c r="B381" s="20"/>
    </row>
    <row r="382" spans="2:2" x14ac:dyDescent="0.25">
      <c r="B382" s="20"/>
    </row>
    <row r="383" spans="2:2" x14ac:dyDescent="0.25">
      <c r="B383" s="20"/>
    </row>
    <row r="384" spans="2:2" x14ac:dyDescent="0.25">
      <c r="B384" s="20"/>
    </row>
    <row r="385" spans="2:2" x14ac:dyDescent="0.25">
      <c r="B385" s="20"/>
    </row>
    <row r="386" spans="2:2" x14ac:dyDescent="0.25">
      <c r="B386" s="20"/>
    </row>
    <row r="387" spans="2:2" x14ac:dyDescent="0.25">
      <c r="B387" s="20"/>
    </row>
    <row r="388" spans="2:2" x14ac:dyDescent="0.25">
      <c r="B388" s="20"/>
    </row>
    <row r="389" spans="2:2" x14ac:dyDescent="0.25">
      <c r="B389" s="20"/>
    </row>
    <row r="390" spans="2:2" x14ac:dyDescent="0.25">
      <c r="B390" s="20"/>
    </row>
    <row r="391" spans="2:2" x14ac:dyDescent="0.25">
      <c r="B391" s="20"/>
    </row>
    <row r="392" spans="2:2" x14ac:dyDescent="0.25">
      <c r="B392" s="20"/>
    </row>
    <row r="393" spans="2:2" x14ac:dyDescent="0.25">
      <c r="B393" s="20"/>
    </row>
    <row r="394" spans="2:2" x14ac:dyDescent="0.25">
      <c r="B394" s="20"/>
    </row>
    <row r="395" spans="2:2" x14ac:dyDescent="0.25">
      <c r="B395" s="20"/>
    </row>
    <row r="396" spans="2:2" x14ac:dyDescent="0.25">
      <c r="B396" s="20"/>
    </row>
    <row r="397" spans="2:2" x14ac:dyDescent="0.25">
      <c r="B397" s="20"/>
    </row>
    <row r="398" spans="2:2" x14ac:dyDescent="0.25">
      <c r="B398" s="20"/>
    </row>
    <row r="399" spans="2:2" x14ac:dyDescent="0.25">
      <c r="B399" s="20"/>
    </row>
    <row r="400" spans="2:2" x14ac:dyDescent="0.25">
      <c r="B400" s="20"/>
    </row>
    <row r="401" spans="2:2" x14ac:dyDescent="0.25">
      <c r="B401" s="20"/>
    </row>
    <row r="402" spans="2:2" x14ac:dyDescent="0.25">
      <c r="B402" s="20"/>
    </row>
    <row r="403" spans="2:2" x14ac:dyDescent="0.25">
      <c r="B403" s="20"/>
    </row>
    <row r="404" spans="2:2" x14ac:dyDescent="0.25">
      <c r="B404" s="20"/>
    </row>
    <row r="405" spans="2:2" x14ac:dyDescent="0.25">
      <c r="B405" s="20"/>
    </row>
    <row r="406" spans="2:2" x14ac:dyDescent="0.25">
      <c r="B406" s="20"/>
    </row>
    <row r="407" spans="2:2" x14ac:dyDescent="0.25">
      <c r="B407" s="20"/>
    </row>
    <row r="408" spans="2:2" x14ac:dyDescent="0.25">
      <c r="B408" s="20"/>
    </row>
    <row r="409" spans="2:2" x14ac:dyDescent="0.25">
      <c r="B409" s="20"/>
    </row>
    <row r="410" spans="2:2" x14ac:dyDescent="0.25">
      <c r="B410" s="20"/>
    </row>
    <row r="411" spans="2:2" x14ac:dyDescent="0.25">
      <c r="B411" s="20"/>
    </row>
    <row r="412" spans="2:2" x14ac:dyDescent="0.25">
      <c r="B412" s="20"/>
    </row>
    <row r="413" spans="2:2" x14ac:dyDescent="0.25">
      <c r="B413" s="20"/>
    </row>
    <row r="414" spans="2:2" x14ac:dyDescent="0.25">
      <c r="B414" s="20"/>
    </row>
    <row r="415" spans="2:2" x14ac:dyDescent="0.25">
      <c r="B415" s="20"/>
    </row>
    <row r="416" spans="2:2" x14ac:dyDescent="0.25">
      <c r="B416" s="20"/>
    </row>
    <row r="417" spans="2:2" x14ac:dyDescent="0.25">
      <c r="B417" s="20"/>
    </row>
    <row r="418" spans="2:2" x14ac:dyDescent="0.25">
      <c r="B418" s="20"/>
    </row>
    <row r="419" spans="2:2" x14ac:dyDescent="0.25">
      <c r="B419" s="20"/>
    </row>
    <row r="420" spans="2:2" x14ac:dyDescent="0.25">
      <c r="B420" s="20"/>
    </row>
    <row r="421" spans="2:2" x14ac:dyDescent="0.25">
      <c r="B421" s="20"/>
    </row>
    <row r="422" spans="2:2" x14ac:dyDescent="0.25">
      <c r="B422" s="20"/>
    </row>
    <row r="423" spans="2:2" x14ac:dyDescent="0.25">
      <c r="B423" s="20"/>
    </row>
    <row r="424" spans="2:2" x14ac:dyDescent="0.25">
      <c r="B424" s="20"/>
    </row>
    <row r="425" spans="2:2" x14ac:dyDescent="0.25">
      <c r="B425" s="20"/>
    </row>
    <row r="426" spans="2:2" x14ac:dyDescent="0.25">
      <c r="B426" s="20"/>
    </row>
    <row r="427" spans="2:2" x14ac:dyDescent="0.25">
      <c r="B427" s="20"/>
    </row>
    <row r="428" spans="2:2" x14ac:dyDescent="0.25">
      <c r="B428" s="20"/>
    </row>
    <row r="429" spans="2:2" x14ac:dyDescent="0.25">
      <c r="B429" s="20"/>
    </row>
    <row r="430" spans="2:2" x14ac:dyDescent="0.25">
      <c r="B430" s="20"/>
    </row>
    <row r="431" spans="2:2" x14ac:dyDescent="0.25">
      <c r="B431" s="20"/>
    </row>
    <row r="432" spans="2:2" x14ac:dyDescent="0.25">
      <c r="B432" s="20"/>
    </row>
    <row r="433" spans="2:2" x14ac:dyDescent="0.25">
      <c r="B433" s="20"/>
    </row>
    <row r="434" spans="2:2" x14ac:dyDescent="0.25">
      <c r="B434" s="20"/>
    </row>
    <row r="435" spans="2:2" x14ac:dyDescent="0.25">
      <c r="B435" s="20"/>
    </row>
    <row r="436" spans="2:2" x14ac:dyDescent="0.25">
      <c r="B436" s="20"/>
    </row>
    <row r="437" spans="2:2" x14ac:dyDescent="0.25">
      <c r="B437" s="20"/>
    </row>
    <row r="438" spans="2:2" x14ac:dyDescent="0.25">
      <c r="B438" s="20"/>
    </row>
    <row r="439" spans="2:2" x14ac:dyDescent="0.25">
      <c r="B439" s="20"/>
    </row>
    <row r="440" spans="2:2" x14ac:dyDescent="0.25">
      <c r="B440" s="20"/>
    </row>
    <row r="441" spans="2:2" x14ac:dyDescent="0.25">
      <c r="B441" s="20"/>
    </row>
    <row r="442" spans="2:2" x14ac:dyDescent="0.25">
      <c r="B442" s="20"/>
    </row>
    <row r="443" spans="2:2" x14ac:dyDescent="0.25">
      <c r="B443" s="20"/>
    </row>
    <row r="444" spans="2:2" x14ac:dyDescent="0.25">
      <c r="B444" s="20"/>
    </row>
    <row r="445" spans="2:2" x14ac:dyDescent="0.25">
      <c r="B445" s="20"/>
    </row>
    <row r="446" spans="2:2" x14ac:dyDescent="0.25">
      <c r="B446" s="20"/>
    </row>
    <row r="447" spans="2:2" x14ac:dyDescent="0.25">
      <c r="B447" s="20"/>
    </row>
    <row r="448" spans="2:2" x14ac:dyDescent="0.25">
      <c r="B448" s="20"/>
    </row>
    <row r="449" spans="2:2" x14ac:dyDescent="0.25">
      <c r="B449" s="20"/>
    </row>
    <row r="450" spans="2:2" x14ac:dyDescent="0.25">
      <c r="B450" s="20"/>
    </row>
    <row r="451" spans="2:2" x14ac:dyDescent="0.25">
      <c r="B451" s="20"/>
    </row>
    <row r="452" spans="2:2" x14ac:dyDescent="0.25">
      <c r="B452" s="20"/>
    </row>
    <row r="453" spans="2:2" x14ac:dyDescent="0.25">
      <c r="B453" s="20"/>
    </row>
    <row r="454" spans="2:2" x14ac:dyDescent="0.25">
      <c r="B454" s="20"/>
    </row>
    <row r="455" spans="2:2" x14ac:dyDescent="0.25">
      <c r="B455" s="20"/>
    </row>
    <row r="456" spans="2:2" x14ac:dyDescent="0.25">
      <c r="B456" s="20"/>
    </row>
    <row r="457" spans="2:2" x14ac:dyDescent="0.25">
      <c r="B457" s="20"/>
    </row>
    <row r="458" spans="2:2" x14ac:dyDescent="0.25">
      <c r="B458" s="20"/>
    </row>
    <row r="459" spans="2:2" x14ac:dyDescent="0.25">
      <c r="B459" s="20"/>
    </row>
    <row r="460" spans="2:2" x14ac:dyDescent="0.25">
      <c r="B460" s="20"/>
    </row>
    <row r="461" spans="2:2" x14ac:dyDescent="0.25">
      <c r="B461" s="20"/>
    </row>
    <row r="462" spans="2:2" x14ac:dyDescent="0.25">
      <c r="B462" s="20"/>
    </row>
    <row r="463" spans="2:2" x14ac:dyDescent="0.25">
      <c r="B463" s="20"/>
    </row>
    <row r="464" spans="2:2" x14ac:dyDescent="0.25">
      <c r="B464" s="20"/>
    </row>
    <row r="465" spans="2:2" x14ac:dyDescent="0.25">
      <c r="B465" s="20"/>
    </row>
    <row r="466" spans="2:2" x14ac:dyDescent="0.25">
      <c r="B466" s="20"/>
    </row>
    <row r="467" spans="2:2" x14ac:dyDescent="0.25">
      <c r="B467" s="20"/>
    </row>
    <row r="468" spans="2:2" x14ac:dyDescent="0.25">
      <c r="B468" s="20"/>
    </row>
    <row r="469" spans="2:2" x14ac:dyDescent="0.25">
      <c r="B469" s="20"/>
    </row>
    <row r="470" spans="2:2" x14ac:dyDescent="0.25">
      <c r="B470" s="20"/>
    </row>
    <row r="471" spans="2:2" x14ac:dyDescent="0.25">
      <c r="B471" s="20"/>
    </row>
    <row r="472" spans="2:2" x14ac:dyDescent="0.25">
      <c r="B472" s="20"/>
    </row>
    <row r="473" spans="2:2" x14ac:dyDescent="0.25">
      <c r="B473" s="20"/>
    </row>
    <row r="474" spans="2:2" x14ac:dyDescent="0.25">
      <c r="B474" s="20"/>
    </row>
    <row r="475" spans="2:2" x14ac:dyDescent="0.25">
      <c r="B475" s="20"/>
    </row>
    <row r="476" spans="2:2" x14ac:dyDescent="0.25">
      <c r="B476" s="20"/>
    </row>
    <row r="477" spans="2:2" x14ac:dyDescent="0.25">
      <c r="B477" s="20"/>
    </row>
    <row r="478" spans="2:2" x14ac:dyDescent="0.25">
      <c r="B478" s="20"/>
    </row>
    <row r="479" spans="2:2" x14ac:dyDescent="0.25">
      <c r="B479" s="20"/>
    </row>
    <row r="480" spans="2:2" x14ac:dyDescent="0.25">
      <c r="B480" s="20"/>
    </row>
    <row r="481" spans="2:2" x14ac:dyDescent="0.25">
      <c r="B481" s="20"/>
    </row>
    <row r="482" spans="2:2" x14ac:dyDescent="0.25">
      <c r="B482" s="20"/>
    </row>
    <row r="483" spans="2:2" x14ac:dyDescent="0.25">
      <c r="B483" s="20"/>
    </row>
    <row r="484" spans="2:2" x14ac:dyDescent="0.25">
      <c r="B484" s="20"/>
    </row>
    <row r="485" spans="2:2" x14ac:dyDescent="0.25">
      <c r="B485" s="20"/>
    </row>
    <row r="486" spans="2:2" x14ac:dyDescent="0.25">
      <c r="B486" s="20"/>
    </row>
    <row r="487" spans="2:2" x14ac:dyDescent="0.25">
      <c r="B487" s="20"/>
    </row>
    <row r="488" spans="2:2" x14ac:dyDescent="0.25">
      <c r="B488" s="20"/>
    </row>
    <row r="489" spans="2:2" x14ac:dyDescent="0.25">
      <c r="B489" s="20"/>
    </row>
    <row r="490" spans="2:2" x14ac:dyDescent="0.25">
      <c r="B490" s="20"/>
    </row>
    <row r="491" spans="2:2" x14ac:dyDescent="0.25">
      <c r="B491" s="20"/>
    </row>
    <row r="492" spans="2:2" x14ac:dyDescent="0.25">
      <c r="B492" s="20"/>
    </row>
    <row r="493" spans="2:2" x14ac:dyDescent="0.25">
      <c r="B493" s="20"/>
    </row>
    <row r="494" spans="2:2" x14ac:dyDescent="0.25">
      <c r="B494" s="20"/>
    </row>
    <row r="495" spans="2:2" x14ac:dyDescent="0.25">
      <c r="B495" s="20"/>
    </row>
    <row r="496" spans="2:2" x14ac:dyDescent="0.25">
      <c r="B496" s="20"/>
    </row>
    <row r="497" spans="2:2" x14ac:dyDescent="0.25">
      <c r="B497" s="20"/>
    </row>
    <row r="498" spans="2:2" x14ac:dyDescent="0.25">
      <c r="B498" s="20"/>
    </row>
    <row r="499" spans="2:2" x14ac:dyDescent="0.25">
      <c r="B499" s="20"/>
    </row>
    <row r="500" spans="2:2" x14ac:dyDescent="0.25">
      <c r="B500" s="20"/>
    </row>
    <row r="501" spans="2:2" x14ac:dyDescent="0.25">
      <c r="B501" s="20"/>
    </row>
    <row r="502" spans="2:2" x14ac:dyDescent="0.25">
      <c r="B502" s="20"/>
    </row>
    <row r="503" spans="2:2" x14ac:dyDescent="0.25">
      <c r="B503" s="20"/>
    </row>
    <row r="504" spans="2:2" x14ac:dyDescent="0.25">
      <c r="B504" s="20"/>
    </row>
    <row r="505" spans="2:2" x14ac:dyDescent="0.25">
      <c r="B505" s="20"/>
    </row>
    <row r="506" spans="2:2" x14ac:dyDescent="0.25">
      <c r="B506" s="20"/>
    </row>
    <row r="507" spans="2:2" x14ac:dyDescent="0.25">
      <c r="B507" s="20"/>
    </row>
    <row r="508" spans="2:2" x14ac:dyDescent="0.25">
      <c r="B508" s="20"/>
    </row>
    <row r="509" spans="2:2" x14ac:dyDescent="0.25">
      <c r="B509" s="20"/>
    </row>
    <row r="510" spans="2:2" x14ac:dyDescent="0.25">
      <c r="B510" s="20"/>
    </row>
    <row r="511" spans="2:2" x14ac:dyDescent="0.25">
      <c r="B511" s="20"/>
    </row>
    <row r="512" spans="2:2" x14ac:dyDescent="0.25">
      <c r="B512" s="20"/>
    </row>
  </sheetData>
  <sheetProtection algorithmName="SHA-512" hashValue="N9CQ1N6PJ0B/ffkTPlB0qu2l2DiGGF+X2TQCijMB6PzNt8Ca9xCLpzbYWAFbiXxqTDI/t4E1SAHhCsyw3YsKJw==" saltValue="8nmhEGQfHtFLHJD/XJeu7g==" spinCount="100000" sheet="1" objects="1" scenarios="1"/>
  <printOptions horizontalCentered="1"/>
  <pageMargins left="0.7" right="0.7" top="0.25" bottom="0.35" header="0.3" footer="0.3"/>
  <pageSetup scale="69" orientation="landscape" r:id="rId1"/>
  <headerFooter>
    <oddFooter>&amp;L&amp;A
Version Date: May 1, 2023</oddFooter>
  </headerFooter>
  <rowBreaks count="1" manualBreakCount="1">
    <brk id="26" max="2" man="1"/>
  </rowBreaks>
  <drawing r:id="rId2"/>
  <legacyDrawing r:id="rId3"/>
  <controls>
    <mc:AlternateContent xmlns:mc="http://schemas.openxmlformats.org/markup-compatibility/2006">
      <mc:Choice Requires="x14">
        <control shapeId="2069" r:id="rId4" name="CheckBox3">
          <controlPr defaultSize="0" autoLine="0" altText="Yes check box" r:id="rId5">
            <anchor moveWithCells="1">
              <from>
                <xdr:col>2</xdr:col>
                <xdr:colOff>1516380</xdr:colOff>
                <xdr:row>28</xdr:row>
                <xdr:rowOff>15240</xdr:rowOff>
              </from>
              <to>
                <xdr:col>2</xdr:col>
                <xdr:colOff>2263140</xdr:colOff>
                <xdr:row>28</xdr:row>
                <xdr:rowOff>274320</xdr:rowOff>
              </to>
            </anchor>
          </controlPr>
        </control>
      </mc:Choice>
      <mc:Fallback>
        <control shapeId="2069" r:id="rId4" name="CheckBox3"/>
      </mc:Fallback>
    </mc:AlternateContent>
    <mc:AlternateContent xmlns:mc="http://schemas.openxmlformats.org/markup-compatibility/2006">
      <mc:Choice Requires="x14">
        <control shapeId="2070" r:id="rId6" name="CheckBox4">
          <controlPr defaultSize="0" autoLine="0" altText="No check box" r:id="rId7">
            <anchor moveWithCells="1">
              <from>
                <xdr:col>2</xdr:col>
                <xdr:colOff>2270760</xdr:colOff>
                <xdr:row>28</xdr:row>
                <xdr:rowOff>15240</xdr:rowOff>
              </from>
              <to>
                <xdr:col>3</xdr:col>
                <xdr:colOff>0</xdr:colOff>
                <xdr:row>29</xdr:row>
                <xdr:rowOff>0</xdr:rowOff>
              </to>
            </anchor>
          </controlPr>
        </control>
      </mc:Choice>
      <mc:Fallback>
        <control shapeId="2070" r:id="rId6" name="CheckBox4"/>
      </mc:Fallback>
    </mc:AlternateContent>
    <mc:AlternateContent xmlns:mc="http://schemas.openxmlformats.org/markup-compatibility/2006">
      <mc:Choice Requires="x14">
        <control shapeId="2071" r:id="rId8" name="CheckBox5">
          <controlPr defaultSize="0" autoLine="0" altText="Yes check box" r:id="rId9">
            <anchor moveWithCells="1">
              <from>
                <xdr:col>2</xdr:col>
                <xdr:colOff>1493520</xdr:colOff>
                <xdr:row>29</xdr:row>
                <xdr:rowOff>7620</xdr:rowOff>
              </from>
              <to>
                <xdr:col>2</xdr:col>
                <xdr:colOff>2247900</xdr:colOff>
                <xdr:row>29</xdr:row>
                <xdr:rowOff>251460</xdr:rowOff>
              </to>
            </anchor>
          </controlPr>
        </control>
      </mc:Choice>
      <mc:Fallback>
        <control shapeId="2071" r:id="rId8" name="CheckBox5"/>
      </mc:Fallback>
    </mc:AlternateContent>
    <mc:AlternateContent xmlns:mc="http://schemas.openxmlformats.org/markup-compatibility/2006">
      <mc:Choice Requires="x14">
        <control shapeId="2072" r:id="rId10" name="CheckBox6">
          <controlPr defaultSize="0" autoLine="0" altText="No check box" r:id="rId11">
            <anchor moveWithCells="1">
              <from>
                <xdr:col>2</xdr:col>
                <xdr:colOff>2270760</xdr:colOff>
                <xdr:row>29</xdr:row>
                <xdr:rowOff>15240</xdr:rowOff>
              </from>
              <to>
                <xdr:col>3</xdr:col>
                <xdr:colOff>0</xdr:colOff>
                <xdr:row>29</xdr:row>
                <xdr:rowOff>266700</xdr:rowOff>
              </to>
            </anchor>
          </controlPr>
        </control>
      </mc:Choice>
      <mc:Fallback>
        <control shapeId="2072" r:id="rId10" name="CheckBox6"/>
      </mc:Fallback>
    </mc:AlternateContent>
    <mc:AlternateContent xmlns:mc="http://schemas.openxmlformats.org/markup-compatibility/2006">
      <mc:Choice Requires="x14">
        <control shapeId="2073" r:id="rId12" name="CheckBox7">
          <controlPr defaultSize="0" autoLine="0" altText="Yes check box" r:id="rId13">
            <anchor moveWithCells="1">
              <from>
                <xdr:col>2</xdr:col>
                <xdr:colOff>1516380</xdr:colOff>
                <xdr:row>30</xdr:row>
                <xdr:rowOff>15240</xdr:rowOff>
              </from>
              <to>
                <xdr:col>2</xdr:col>
                <xdr:colOff>2263140</xdr:colOff>
                <xdr:row>30</xdr:row>
                <xdr:rowOff>266700</xdr:rowOff>
              </to>
            </anchor>
          </controlPr>
        </control>
      </mc:Choice>
      <mc:Fallback>
        <control shapeId="2073" r:id="rId12" name="CheckBox7"/>
      </mc:Fallback>
    </mc:AlternateContent>
    <mc:AlternateContent xmlns:mc="http://schemas.openxmlformats.org/markup-compatibility/2006">
      <mc:Choice Requires="x14">
        <control shapeId="2074" r:id="rId14" name="CheckBox8">
          <controlPr defaultSize="0" autoLine="0" altText="No check box" r:id="rId15">
            <anchor moveWithCells="1">
              <from>
                <xdr:col>2</xdr:col>
                <xdr:colOff>2270760</xdr:colOff>
                <xdr:row>30</xdr:row>
                <xdr:rowOff>15240</xdr:rowOff>
              </from>
              <to>
                <xdr:col>3</xdr:col>
                <xdr:colOff>0</xdr:colOff>
                <xdr:row>31</xdr:row>
                <xdr:rowOff>0</xdr:rowOff>
              </to>
            </anchor>
          </controlPr>
        </control>
      </mc:Choice>
      <mc:Fallback>
        <control shapeId="2074" r:id="rId14" name="CheckBox8"/>
      </mc:Fallback>
    </mc:AlternateContent>
    <mc:AlternateContent xmlns:mc="http://schemas.openxmlformats.org/markup-compatibility/2006">
      <mc:Choice Requires="x14">
        <control shapeId="2075" r:id="rId16" name="CheckBox9">
          <controlPr defaultSize="0" autoLine="0" altText="Yes check box" r:id="rId17">
            <anchor moveWithCells="1">
              <from>
                <xdr:col>2</xdr:col>
                <xdr:colOff>1516380</xdr:colOff>
                <xdr:row>32</xdr:row>
                <xdr:rowOff>15240</xdr:rowOff>
              </from>
              <to>
                <xdr:col>2</xdr:col>
                <xdr:colOff>2263140</xdr:colOff>
                <xdr:row>32</xdr:row>
                <xdr:rowOff>266700</xdr:rowOff>
              </to>
            </anchor>
          </controlPr>
        </control>
      </mc:Choice>
      <mc:Fallback>
        <control shapeId="2075" r:id="rId16" name="CheckBox9"/>
      </mc:Fallback>
    </mc:AlternateContent>
    <mc:AlternateContent xmlns:mc="http://schemas.openxmlformats.org/markup-compatibility/2006">
      <mc:Choice Requires="x14">
        <control shapeId="2076" r:id="rId18" name="CheckBox10">
          <controlPr defaultSize="0" autoLine="0" altText="No check box" r:id="rId19">
            <anchor moveWithCells="1">
              <from>
                <xdr:col>2</xdr:col>
                <xdr:colOff>2270760</xdr:colOff>
                <xdr:row>32</xdr:row>
                <xdr:rowOff>15240</xdr:rowOff>
              </from>
              <to>
                <xdr:col>3</xdr:col>
                <xdr:colOff>0</xdr:colOff>
                <xdr:row>32</xdr:row>
                <xdr:rowOff>274320</xdr:rowOff>
              </to>
            </anchor>
          </controlPr>
        </control>
      </mc:Choice>
      <mc:Fallback>
        <control shapeId="2076" r:id="rId18" name="CheckBox10"/>
      </mc:Fallback>
    </mc:AlternateContent>
    <mc:AlternateContent xmlns:mc="http://schemas.openxmlformats.org/markup-compatibility/2006">
      <mc:Choice Requires="x14">
        <control shapeId="2077" r:id="rId20" name="CheckBox11">
          <controlPr defaultSize="0" autoLine="0" altText="Yes check box" r:id="rId21">
            <anchor moveWithCells="1">
              <from>
                <xdr:col>2</xdr:col>
                <xdr:colOff>1516380</xdr:colOff>
                <xdr:row>31</xdr:row>
                <xdr:rowOff>15240</xdr:rowOff>
              </from>
              <to>
                <xdr:col>2</xdr:col>
                <xdr:colOff>2263140</xdr:colOff>
                <xdr:row>31</xdr:row>
                <xdr:rowOff>266700</xdr:rowOff>
              </to>
            </anchor>
          </controlPr>
        </control>
      </mc:Choice>
      <mc:Fallback>
        <control shapeId="2077" r:id="rId20" name="CheckBox11"/>
      </mc:Fallback>
    </mc:AlternateContent>
    <mc:AlternateContent xmlns:mc="http://schemas.openxmlformats.org/markup-compatibility/2006">
      <mc:Choice Requires="x14">
        <control shapeId="2078" r:id="rId22" name="CheckBox12">
          <controlPr defaultSize="0" autoLine="0" altText="No check box" r:id="rId23">
            <anchor moveWithCells="1">
              <from>
                <xdr:col>2</xdr:col>
                <xdr:colOff>2270760</xdr:colOff>
                <xdr:row>31</xdr:row>
                <xdr:rowOff>15240</xdr:rowOff>
              </from>
              <to>
                <xdr:col>3</xdr:col>
                <xdr:colOff>0</xdr:colOff>
                <xdr:row>32</xdr:row>
                <xdr:rowOff>0</xdr:rowOff>
              </to>
            </anchor>
          </controlPr>
        </control>
      </mc:Choice>
      <mc:Fallback>
        <control shapeId="2078" r:id="rId22" name="CheckBox12"/>
      </mc:Fallback>
    </mc:AlternateContent>
    <mc:AlternateContent xmlns:mc="http://schemas.openxmlformats.org/markup-compatibility/2006">
      <mc:Choice Requires="x14">
        <control shapeId="2081" r:id="rId24" name="CheckBox13">
          <controlPr defaultSize="0" autoLine="0" altText="Yes check box" r:id="rId25">
            <anchor moveWithCells="1">
              <from>
                <xdr:col>2</xdr:col>
                <xdr:colOff>1546860</xdr:colOff>
                <xdr:row>34</xdr:row>
                <xdr:rowOff>15240</xdr:rowOff>
              </from>
              <to>
                <xdr:col>2</xdr:col>
                <xdr:colOff>2278380</xdr:colOff>
                <xdr:row>34</xdr:row>
                <xdr:rowOff>266700</xdr:rowOff>
              </to>
            </anchor>
          </controlPr>
        </control>
      </mc:Choice>
      <mc:Fallback>
        <control shapeId="2081" r:id="rId24" name="CheckBox13"/>
      </mc:Fallback>
    </mc:AlternateContent>
    <mc:AlternateContent xmlns:mc="http://schemas.openxmlformats.org/markup-compatibility/2006">
      <mc:Choice Requires="x14">
        <control shapeId="2082" r:id="rId26" name="CheckBox14">
          <controlPr defaultSize="0" autoLine="0" altText="No check box" r:id="rId27">
            <anchor moveWithCells="1">
              <from>
                <xdr:col>2</xdr:col>
                <xdr:colOff>2278380</xdr:colOff>
                <xdr:row>34</xdr:row>
                <xdr:rowOff>15240</xdr:rowOff>
              </from>
              <to>
                <xdr:col>3</xdr:col>
                <xdr:colOff>0</xdr:colOff>
                <xdr:row>35</xdr:row>
                <xdr:rowOff>0</xdr:rowOff>
              </to>
            </anchor>
          </controlPr>
        </control>
      </mc:Choice>
      <mc:Fallback>
        <control shapeId="2082" r:id="rId26" name="CheckBox14"/>
      </mc:Fallback>
    </mc:AlternateContent>
    <mc:AlternateContent xmlns:mc="http://schemas.openxmlformats.org/markup-compatibility/2006">
      <mc:Choice Requires="x14">
        <control shapeId="2085" r:id="rId28" name="CheckBox1">
          <controlPr defaultSize="0" autoLine="0" altText="Yes check box" r:id="rId29">
            <anchor moveWithCells="1">
              <from>
                <xdr:col>2</xdr:col>
                <xdr:colOff>1531620</xdr:colOff>
                <xdr:row>33</xdr:row>
                <xdr:rowOff>15240</xdr:rowOff>
              </from>
              <to>
                <xdr:col>2</xdr:col>
                <xdr:colOff>2270760</xdr:colOff>
                <xdr:row>33</xdr:row>
                <xdr:rowOff>274320</xdr:rowOff>
              </to>
            </anchor>
          </controlPr>
        </control>
      </mc:Choice>
      <mc:Fallback>
        <control shapeId="2085" r:id="rId28" name="CheckBox1"/>
      </mc:Fallback>
    </mc:AlternateContent>
    <mc:AlternateContent xmlns:mc="http://schemas.openxmlformats.org/markup-compatibility/2006">
      <mc:Choice Requires="x14">
        <control shapeId="2086" r:id="rId30" name="CheckBox2">
          <controlPr defaultSize="0" autoLine="0" altText="No check box" r:id="rId31">
            <anchor moveWithCells="1">
              <from>
                <xdr:col>2</xdr:col>
                <xdr:colOff>2278380</xdr:colOff>
                <xdr:row>33</xdr:row>
                <xdr:rowOff>15240</xdr:rowOff>
              </from>
              <to>
                <xdr:col>3</xdr:col>
                <xdr:colOff>0</xdr:colOff>
                <xdr:row>34</xdr:row>
                <xdr:rowOff>0</xdr:rowOff>
              </to>
            </anchor>
          </controlPr>
        </control>
      </mc:Choice>
      <mc:Fallback>
        <control shapeId="2086" r:id="rId30" name="CheckBox2"/>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497"/>
  <sheetViews>
    <sheetView showGridLines="0" zoomScale="90" zoomScaleNormal="90" zoomScaleSheetLayoutView="80" workbookViewId="0"/>
  </sheetViews>
  <sheetFormatPr defaultColWidth="8.81640625" defaultRowHeight="15" x14ac:dyDescent="0.25"/>
  <cols>
    <col min="1" max="1" width="4.1796875" style="12" customWidth="1"/>
    <col min="2" max="2" width="74.54296875" style="12" customWidth="1"/>
    <col min="3" max="3" width="18.90625" style="12" customWidth="1"/>
    <col min="4" max="4" width="18.81640625" style="12" customWidth="1"/>
    <col min="5" max="5" width="17.08984375" style="12" customWidth="1"/>
    <col min="6" max="6" width="17.08984375" style="24" customWidth="1"/>
    <col min="7" max="16384" width="8.81640625" style="24"/>
  </cols>
  <sheetData>
    <row r="1" spans="1:7" ht="15.6" x14ac:dyDescent="0.25">
      <c r="B1" s="28" t="s">
        <v>308</v>
      </c>
    </row>
    <row r="2" spans="1:7" ht="15.6" x14ac:dyDescent="0.25">
      <c r="B2" s="17" t="str">
        <f>+New_Product!B2</f>
        <v>For Small Group Health Plan</v>
      </c>
    </row>
    <row r="3" spans="1:7" ht="15.6" x14ac:dyDescent="0.25">
      <c r="B3" s="17" t="s">
        <v>131</v>
      </c>
    </row>
    <row r="4" spans="1:7" x14ac:dyDescent="0.25">
      <c r="B4" s="28" t="s">
        <v>484</v>
      </c>
    </row>
    <row r="5" spans="1:7" x14ac:dyDescent="0.25">
      <c r="B5" s="28"/>
    </row>
    <row r="6" spans="1:7" ht="15.6" x14ac:dyDescent="0.25">
      <c r="A6" s="14" t="s">
        <v>97</v>
      </c>
      <c r="B6" s="20"/>
    </row>
    <row r="7" spans="1:7" x14ac:dyDescent="0.25">
      <c r="A7" s="20"/>
      <c r="B7" s="20"/>
    </row>
    <row r="8" spans="1:7" x14ac:dyDescent="0.25">
      <c r="A8" s="29" t="s">
        <v>98</v>
      </c>
      <c r="B8" s="29"/>
    </row>
    <row r="9" spans="1:7" x14ac:dyDescent="0.25">
      <c r="A9" s="29" t="s">
        <v>132</v>
      </c>
      <c r="B9" s="29"/>
    </row>
    <row r="10" spans="1:7" x14ac:dyDescent="0.25">
      <c r="A10" s="29" t="s">
        <v>133</v>
      </c>
      <c r="B10" s="29"/>
    </row>
    <row r="11" spans="1:7" x14ac:dyDescent="0.25">
      <c r="A11" s="29" t="s">
        <v>168</v>
      </c>
      <c r="B11" s="29"/>
    </row>
    <row r="12" spans="1:7" x14ac:dyDescent="0.25">
      <c r="A12" s="29" t="s">
        <v>134</v>
      </c>
      <c r="B12" s="29"/>
    </row>
    <row r="13" spans="1:7" x14ac:dyDescent="0.25">
      <c r="A13" s="29" t="s">
        <v>135</v>
      </c>
      <c r="B13" s="29"/>
    </row>
    <row r="14" spans="1:7" x14ac:dyDescent="0.25">
      <c r="A14" s="36" t="s">
        <v>328</v>
      </c>
      <c r="B14" s="29"/>
      <c r="G14" s="29"/>
    </row>
    <row r="15" spans="1:7" x14ac:dyDescent="0.25">
      <c r="A15" s="36" t="s">
        <v>329</v>
      </c>
      <c r="B15" s="29"/>
      <c r="G15" s="29"/>
    </row>
    <row r="16" spans="1:7" x14ac:dyDescent="0.25">
      <c r="A16" s="29" t="s">
        <v>353</v>
      </c>
      <c r="B16" s="29"/>
      <c r="G16" s="29"/>
    </row>
    <row r="17" spans="1:7" x14ac:dyDescent="0.25">
      <c r="A17" s="29"/>
      <c r="B17" s="29" t="s">
        <v>319</v>
      </c>
      <c r="G17" s="29"/>
    </row>
    <row r="18" spans="1:7" ht="15.6" x14ac:dyDescent="0.25">
      <c r="A18" s="29" t="s">
        <v>444</v>
      </c>
      <c r="B18" s="168"/>
      <c r="F18" s="29"/>
      <c r="G18" s="29"/>
    </row>
    <row r="19" spans="1:7" ht="15.6" x14ac:dyDescent="0.25">
      <c r="A19" s="29" t="s">
        <v>445</v>
      </c>
      <c r="B19" s="168"/>
      <c r="F19" s="29"/>
      <c r="G19" s="29"/>
    </row>
    <row r="20" spans="1:7" ht="15.6" x14ac:dyDescent="0.25">
      <c r="A20" s="168"/>
      <c r="B20" s="168"/>
      <c r="F20" s="29"/>
      <c r="G20" s="29"/>
    </row>
    <row r="21" spans="1:7" x14ac:dyDescent="0.25">
      <c r="F21" s="29"/>
      <c r="G21" s="29"/>
    </row>
    <row r="22" spans="1:7" ht="15.6" x14ac:dyDescent="0.3">
      <c r="A22" s="11" t="s">
        <v>442</v>
      </c>
      <c r="F22" s="29"/>
      <c r="G22" s="29"/>
    </row>
    <row r="23" spans="1:7" ht="15.6" thickBot="1" x14ac:dyDescent="0.3">
      <c r="B23" s="29"/>
    </row>
    <row r="24" spans="1:7" ht="16.2" customHeight="1" thickBot="1" x14ac:dyDescent="0.3">
      <c r="A24" s="30" t="s">
        <v>24</v>
      </c>
      <c r="B24" s="30" t="str">
        <f>'Cover-Input Page'!B10</f>
        <v>Company Name</v>
      </c>
      <c r="C24" s="631" t="str">
        <f>IF(ISBLANK('Cover-Input Page'!$C$10), "Company Name cannot be left blank.  Please fill out cell C10 on the &lt;Cover-Input Page&gt; Tab.", 'Cover-Input Page'!$C$10)</f>
        <v>Company Name cannot be left blank.  Please fill out cell C10 on the &lt;Cover-Input Page&gt; Tab.</v>
      </c>
    </row>
    <row r="25" spans="1:7" ht="15.6" thickBot="1" x14ac:dyDescent="0.3">
      <c r="B25" s="20"/>
      <c r="C25" s="166"/>
    </row>
    <row r="26" spans="1:7" ht="15.6" thickBot="1" x14ac:dyDescent="0.3">
      <c r="A26" s="30" t="s">
        <v>25</v>
      </c>
      <c r="B26" s="30" t="s">
        <v>358</v>
      </c>
      <c r="C26" s="204"/>
    </row>
    <row r="27" spans="1:7" x14ac:dyDescent="0.25">
      <c r="B27" s="20"/>
      <c r="C27" s="31"/>
    </row>
    <row r="28" spans="1:7" x14ac:dyDescent="0.25">
      <c r="A28" s="30" t="s">
        <v>26</v>
      </c>
      <c r="B28" s="30" t="s">
        <v>361</v>
      </c>
      <c r="C28" s="31"/>
    </row>
    <row r="29" spans="1:7" x14ac:dyDescent="0.25">
      <c r="A29" s="30"/>
      <c r="B29" s="30"/>
      <c r="C29" s="31"/>
    </row>
    <row r="30" spans="1:7" ht="15.6" x14ac:dyDescent="0.25">
      <c r="A30" s="30"/>
      <c r="B30" s="32" t="s">
        <v>401</v>
      </c>
      <c r="C30" s="31"/>
    </row>
    <row r="31" spans="1:7" ht="15.6" x14ac:dyDescent="0.25">
      <c r="A31" s="30"/>
      <c r="B31" s="32" t="s">
        <v>402</v>
      </c>
      <c r="C31" s="31"/>
    </row>
    <row r="32" spans="1:7" x14ac:dyDescent="0.25">
      <c r="B32" s="20"/>
      <c r="C32" s="31"/>
    </row>
    <row r="33" spans="1:3" x14ac:dyDescent="0.25">
      <c r="A33" s="30" t="s">
        <v>27</v>
      </c>
      <c r="B33" s="20" t="s">
        <v>10</v>
      </c>
      <c r="C33" s="31"/>
    </row>
    <row r="34" spans="1:3" ht="21.9" customHeight="1" x14ac:dyDescent="0.25">
      <c r="A34" s="30"/>
      <c r="B34" s="20" t="s">
        <v>11</v>
      </c>
      <c r="C34" s="5"/>
    </row>
    <row r="35" spans="1:3" ht="21.9" customHeight="1" x14ac:dyDescent="0.25">
      <c r="B35" s="20" t="s">
        <v>12</v>
      </c>
      <c r="C35" s="5"/>
    </row>
    <row r="36" spans="1:3" ht="21.9" customHeight="1" x14ac:dyDescent="0.25">
      <c r="B36" s="20" t="s">
        <v>95</v>
      </c>
      <c r="C36" s="5"/>
    </row>
    <row r="37" spans="1:3" ht="21.9" customHeight="1" x14ac:dyDescent="0.25">
      <c r="B37" s="20" t="s">
        <v>13</v>
      </c>
      <c r="C37" s="5"/>
    </row>
    <row r="38" spans="1:3" ht="21.9" customHeight="1" x14ac:dyDescent="0.25">
      <c r="B38" s="20" t="s">
        <v>14</v>
      </c>
      <c r="C38" s="5"/>
    </row>
    <row r="39" spans="1:3" ht="21.9" customHeight="1" x14ac:dyDescent="0.25">
      <c r="B39" s="20" t="s">
        <v>330</v>
      </c>
      <c r="C39" s="5"/>
    </row>
    <row r="40" spans="1:3" ht="21.9" customHeight="1" x14ac:dyDescent="0.25">
      <c r="B40" s="20" t="s">
        <v>57</v>
      </c>
      <c r="C40" s="5"/>
    </row>
    <row r="41" spans="1:3" ht="15.6" thickBot="1" x14ac:dyDescent="0.3">
      <c r="B41" s="20"/>
      <c r="C41" s="31"/>
    </row>
    <row r="42" spans="1:3" ht="15.6" thickBot="1" x14ac:dyDescent="0.3">
      <c r="A42" s="30" t="s">
        <v>28</v>
      </c>
      <c r="B42" s="30" t="str">
        <f>'Cover-Input Page'!B15</f>
        <v xml:space="preserve">Segment Type  </v>
      </c>
      <c r="C42" s="169" t="str">
        <f>'Cover-Input Page'!C15</f>
        <v>Small Group</v>
      </c>
    </row>
    <row r="43" spans="1:3" ht="15.6" thickBot="1" x14ac:dyDescent="0.3">
      <c r="B43" s="30"/>
      <c r="C43" s="33"/>
    </row>
    <row r="44" spans="1:3" ht="15.6" thickBot="1" x14ac:dyDescent="0.3">
      <c r="A44" s="34" t="s">
        <v>29</v>
      </c>
      <c r="B44" s="20" t="str">
        <f>'Cover-Input Page'!B16</f>
        <v>Plan Type:  For-profit, Not-for-profit, or Nonprofit company</v>
      </c>
      <c r="C44" s="169" t="str">
        <f>'Cover-Input Page'!C16</f>
        <v>For-profit</v>
      </c>
    </row>
    <row r="45" spans="1:3" x14ac:dyDescent="0.25">
      <c r="B45" s="20"/>
      <c r="C45" s="31"/>
    </row>
    <row r="46" spans="1:3" x14ac:dyDescent="0.25">
      <c r="A46" s="34" t="s">
        <v>21</v>
      </c>
      <c r="B46" s="20" t="s">
        <v>164</v>
      </c>
      <c r="C46" s="31"/>
    </row>
    <row r="47" spans="1:3" ht="15.6" x14ac:dyDescent="0.25">
      <c r="A47" s="34"/>
      <c r="B47" s="35" t="s">
        <v>362</v>
      </c>
      <c r="C47" s="18"/>
    </row>
    <row r="48" spans="1:3" ht="15.6" x14ac:dyDescent="0.25">
      <c r="B48" s="35" t="s">
        <v>363</v>
      </c>
      <c r="C48" s="31"/>
    </row>
    <row r="49" spans="1:5" ht="15.6" x14ac:dyDescent="0.25">
      <c r="B49" s="35" t="s">
        <v>129</v>
      </c>
      <c r="C49" s="31"/>
    </row>
    <row r="50" spans="1:5" ht="16.2" thickBot="1" x14ac:dyDescent="0.3">
      <c r="B50" s="35"/>
      <c r="C50" s="31"/>
    </row>
    <row r="51" spans="1:5" ht="16.2" thickBot="1" x14ac:dyDescent="0.35">
      <c r="B51" s="20" t="s">
        <v>35</v>
      </c>
      <c r="C51" s="170" t="s">
        <v>175</v>
      </c>
    </row>
    <row r="52" spans="1:5" x14ac:dyDescent="0.25">
      <c r="B52" s="20" t="s">
        <v>364</v>
      </c>
      <c r="D52" s="24"/>
      <c r="E52" s="24"/>
    </row>
    <row r="53" spans="1:5" x14ac:dyDescent="0.25">
      <c r="B53" s="20" t="s">
        <v>365</v>
      </c>
      <c r="D53" s="24"/>
      <c r="E53" s="24"/>
    </row>
    <row r="54" spans="1:5" x14ac:dyDescent="0.25">
      <c r="B54" s="20" t="s">
        <v>366</v>
      </c>
      <c r="D54" s="24"/>
      <c r="E54" s="24"/>
    </row>
    <row r="55" spans="1:5" ht="15.6" x14ac:dyDescent="0.25">
      <c r="B55" s="35"/>
      <c r="C55" s="31"/>
    </row>
    <row r="56" spans="1:5" x14ac:dyDescent="0.25">
      <c r="A56" s="34" t="s">
        <v>23</v>
      </c>
      <c r="B56" s="20" t="s">
        <v>89</v>
      </c>
      <c r="C56" s="33"/>
    </row>
    <row r="57" spans="1:5" x14ac:dyDescent="0.25">
      <c r="A57" s="34"/>
      <c r="B57" s="20"/>
    </row>
    <row r="58" spans="1:5" ht="15.6" x14ac:dyDescent="0.25">
      <c r="A58" s="34"/>
      <c r="B58" s="35" t="s">
        <v>187</v>
      </c>
    </row>
    <row r="59" spans="1:5" ht="15.6" x14ac:dyDescent="0.25">
      <c r="A59" s="34"/>
      <c r="B59" s="35" t="s">
        <v>60</v>
      </c>
    </row>
    <row r="60" spans="1:5" x14ac:dyDescent="0.25">
      <c r="A60" s="34"/>
      <c r="B60" s="20"/>
    </row>
    <row r="61" spans="1:5" x14ac:dyDescent="0.25">
      <c r="A61" s="34" t="s">
        <v>32</v>
      </c>
      <c r="B61" s="20" t="s">
        <v>354</v>
      </c>
    </row>
    <row r="62" spans="1:5" x14ac:dyDescent="0.25">
      <c r="A62" s="34"/>
      <c r="B62" s="20"/>
    </row>
    <row r="63" spans="1:5" ht="15.6" x14ac:dyDescent="0.25">
      <c r="A63" s="34"/>
      <c r="B63" s="35" t="s">
        <v>180</v>
      </c>
    </row>
    <row r="64" spans="1:5" ht="15.6" x14ac:dyDescent="0.25">
      <c r="A64" s="34"/>
      <c r="B64" s="35" t="s">
        <v>36</v>
      </c>
    </row>
    <row r="65" spans="1:7" x14ac:dyDescent="0.25">
      <c r="A65" s="34"/>
      <c r="B65" s="20"/>
    </row>
    <row r="66" spans="1:7" x14ac:dyDescent="0.25">
      <c r="A66" s="34" t="s">
        <v>37</v>
      </c>
      <c r="B66" s="20" t="s">
        <v>22</v>
      </c>
    </row>
    <row r="67" spans="1:7" x14ac:dyDescent="0.25">
      <c r="A67" s="34"/>
      <c r="B67" s="20"/>
      <c r="G67" s="12"/>
    </row>
    <row r="68" spans="1:7" ht="15.6" x14ac:dyDescent="0.25">
      <c r="A68" s="34"/>
      <c r="B68" s="35" t="s">
        <v>383</v>
      </c>
      <c r="G68" s="12"/>
    </row>
    <row r="69" spans="1:7" ht="15.6" x14ac:dyDescent="0.25">
      <c r="A69" s="34"/>
      <c r="B69" s="35" t="s">
        <v>153</v>
      </c>
      <c r="G69" s="12"/>
    </row>
    <row r="70" spans="1:7" x14ac:dyDescent="0.25">
      <c r="A70" s="34"/>
      <c r="B70" s="20"/>
    </row>
    <row r="71" spans="1:7" x14ac:dyDescent="0.25">
      <c r="A71" s="34" t="s">
        <v>39</v>
      </c>
      <c r="B71" s="20" t="s">
        <v>139</v>
      </c>
    </row>
    <row r="72" spans="1:7" x14ac:dyDescent="0.25">
      <c r="A72" s="34"/>
      <c r="B72" s="20"/>
    </row>
    <row r="73" spans="1:7" x14ac:dyDescent="0.25">
      <c r="A73" s="34"/>
      <c r="B73" s="20" t="s">
        <v>367</v>
      </c>
    </row>
    <row r="74" spans="1:7" ht="15.6" x14ac:dyDescent="0.25">
      <c r="A74" s="34"/>
      <c r="B74" s="35" t="s">
        <v>169</v>
      </c>
    </row>
    <row r="75" spans="1:7" ht="15.6" x14ac:dyDescent="0.25">
      <c r="A75" s="34"/>
      <c r="B75" s="35" t="s">
        <v>102</v>
      </c>
    </row>
    <row r="76" spans="1:7" ht="15.6" x14ac:dyDescent="0.25">
      <c r="A76" s="34"/>
      <c r="B76" s="35" t="s">
        <v>103</v>
      </c>
    </row>
    <row r="77" spans="1:7" ht="15.6" x14ac:dyDescent="0.25">
      <c r="A77" s="34"/>
      <c r="B77" s="35" t="s">
        <v>38</v>
      </c>
    </row>
    <row r="78" spans="1:7" x14ac:dyDescent="0.25">
      <c r="A78" s="34"/>
      <c r="B78" s="20"/>
    </row>
    <row r="79" spans="1:7" x14ac:dyDescent="0.25">
      <c r="A79" s="34" t="s">
        <v>40</v>
      </c>
      <c r="B79" s="20" t="s">
        <v>138</v>
      </c>
    </row>
    <row r="80" spans="1:7" x14ac:dyDescent="0.25">
      <c r="A80" s="34"/>
      <c r="B80" s="20"/>
    </row>
    <row r="81" spans="1:3" x14ac:dyDescent="0.25">
      <c r="A81" s="34"/>
      <c r="B81" s="20" t="s">
        <v>368</v>
      </c>
    </row>
    <row r="82" spans="1:3" ht="15.6" x14ac:dyDescent="0.25">
      <c r="A82" s="34"/>
      <c r="B82" s="35" t="s">
        <v>104</v>
      </c>
    </row>
    <row r="83" spans="1:3" ht="15.6" x14ac:dyDescent="0.25">
      <c r="A83" s="34"/>
      <c r="B83" s="35" t="s">
        <v>41</v>
      </c>
    </row>
    <row r="84" spans="1:3" x14ac:dyDescent="0.25">
      <c r="A84" s="34"/>
      <c r="B84" s="20"/>
    </row>
    <row r="85" spans="1:3" ht="15.6" x14ac:dyDescent="0.25">
      <c r="A85" s="34"/>
      <c r="B85" s="35" t="s">
        <v>352</v>
      </c>
    </row>
    <row r="86" spans="1:3" ht="15.6" x14ac:dyDescent="0.25">
      <c r="A86" s="34"/>
      <c r="B86" s="35" t="s">
        <v>123</v>
      </c>
    </row>
    <row r="87" spans="1:3" ht="15.6" thickBot="1" x14ac:dyDescent="0.3">
      <c r="A87" s="34"/>
      <c r="B87" s="20"/>
    </row>
    <row r="88" spans="1:3" ht="15.6" thickBot="1" x14ac:dyDescent="0.3">
      <c r="A88" s="34" t="s">
        <v>43</v>
      </c>
      <c r="B88" s="20" t="s">
        <v>42</v>
      </c>
      <c r="C88" s="171"/>
    </row>
    <row r="89" spans="1:3" x14ac:dyDescent="0.25">
      <c r="A89" s="34"/>
      <c r="B89" s="20"/>
    </row>
    <row r="90" spans="1:3" ht="15.6" x14ac:dyDescent="0.25">
      <c r="A90" s="34"/>
      <c r="B90" s="35" t="s">
        <v>124</v>
      </c>
    </row>
    <row r="91" spans="1:3" ht="15.6" x14ac:dyDescent="0.25">
      <c r="A91" s="34"/>
      <c r="B91" s="35" t="s">
        <v>125</v>
      </c>
    </row>
    <row r="92" spans="1:3" ht="15.6" x14ac:dyDescent="0.25">
      <c r="A92" s="34"/>
      <c r="B92" s="35" t="s">
        <v>126</v>
      </c>
    </row>
    <row r="93" spans="1:3" ht="15.6" x14ac:dyDescent="0.25">
      <c r="A93" s="34"/>
      <c r="B93" s="35" t="s">
        <v>127</v>
      </c>
    </row>
    <row r="94" spans="1:3" ht="15.6" thickBot="1" x14ac:dyDescent="0.3">
      <c r="A94" s="34"/>
      <c r="B94" s="20"/>
      <c r="C94" s="154"/>
    </row>
    <row r="95" spans="1:3" ht="15.6" thickBot="1" x14ac:dyDescent="0.3">
      <c r="A95" s="34" t="s">
        <v>44</v>
      </c>
      <c r="B95" s="20" t="s">
        <v>191</v>
      </c>
      <c r="C95" s="172" t="str">
        <f>IF(AND('Cover-Input Page'!C17="New Product",'Cover-Input Page'!C18="Initial"),"N/A",
IF(AND('Cover-Input Page'!C17="New Product",'Cover-Input Page'!C18="resubmission"),"N/A",
IF(AND('Cover-Input Page'!C17="Existing Product",'Cover-Input Page'!C18="Initial"),"Initial",
IF(AND('Cover-Input Page'!C17="Existing Product",'Cover-Input Page'!C18="Resubmission"),"Resubmission",
IF(AND('Cover-Input Page'!C17="Both",'Cover-Input Page'!C18="Initial"),"Initial",
IF(AND('Cover-Input Page'!C17="Both",'Cover-Input Page'!C18="Resubmission"),"Resubmission",""))))))</f>
        <v>Initial</v>
      </c>
    </row>
    <row r="96" spans="1:3" x14ac:dyDescent="0.25">
      <c r="A96" s="34"/>
      <c r="B96" s="20"/>
      <c r="C96" s="31"/>
    </row>
    <row r="97" spans="1:3" ht="15.6" x14ac:dyDescent="0.25">
      <c r="A97" s="34"/>
      <c r="B97" s="35" t="s">
        <v>30</v>
      </c>
      <c r="C97" s="31"/>
    </row>
    <row r="98" spans="1:3" ht="15.6" x14ac:dyDescent="0.25">
      <c r="A98" s="34"/>
      <c r="B98" s="35" t="s">
        <v>31</v>
      </c>
      <c r="C98" s="31"/>
    </row>
    <row r="99" spans="1:3" x14ac:dyDescent="0.25">
      <c r="A99" s="34"/>
      <c r="B99" s="20"/>
      <c r="C99" s="31"/>
    </row>
    <row r="100" spans="1:3" x14ac:dyDescent="0.25">
      <c r="A100" s="34" t="s">
        <v>45</v>
      </c>
      <c r="B100" s="20" t="s">
        <v>46</v>
      </c>
      <c r="C100" s="31"/>
    </row>
    <row r="101" spans="1:3" x14ac:dyDescent="0.25">
      <c r="A101" s="34"/>
      <c r="B101" s="20"/>
      <c r="C101" s="31"/>
    </row>
    <row r="102" spans="1:3" ht="15.6" x14ac:dyDescent="0.25">
      <c r="A102" s="34"/>
      <c r="B102" s="35" t="s">
        <v>173</v>
      </c>
      <c r="C102" s="31"/>
    </row>
    <row r="103" spans="1:3" ht="15.6" x14ac:dyDescent="0.25">
      <c r="A103" s="34"/>
      <c r="B103" s="35" t="s">
        <v>130</v>
      </c>
      <c r="C103" s="31"/>
    </row>
    <row r="104" spans="1:3" ht="15.6" x14ac:dyDescent="0.25">
      <c r="A104" s="34"/>
      <c r="B104" s="35" t="s">
        <v>170</v>
      </c>
      <c r="C104" s="31"/>
    </row>
    <row r="105" spans="1:3" ht="15.6" x14ac:dyDescent="0.25">
      <c r="A105" s="34"/>
      <c r="B105" s="35" t="s">
        <v>128</v>
      </c>
      <c r="C105" s="31"/>
    </row>
    <row r="106" spans="1:3" ht="15.6" x14ac:dyDescent="0.25">
      <c r="A106" s="34"/>
      <c r="B106" s="35" t="s">
        <v>172</v>
      </c>
      <c r="C106" s="31"/>
    </row>
    <row r="107" spans="1:3" ht="15.6" thickBot="1" x14ac:dyDescent="0.3">
      <c r="A107" s="34"/>
      <c r="B107" s="20"/>
      <c r="C107" s="31"/>
    </row>
    <row r="108" spans="1:3" ht="15.6" thickBot="1" x14ac:dyDescent="0.3">
      <c r="A108" s="34" t="s">
        <v>47</v>
      </c>
      <c r="B108" s="20" t="str">
        <f>'Cover-Input Page'!B7</f>
        <v>Effective Date of the Rate Change (the earliest effective date)</v>
      </c>
      <c r="C108" s="173">
        <f>'Cover-Input Page'!C7</f>
        <v>44927</v>
      </c>
    </row>
    <row r="109" spans="1:3" x14ac:dyDescent="0.25">
      <c r="A109" s="34"/>
      <c r="B109" s="20"/>
      <c r="C109" s="31"/>
    </row>
    <row r="110" spans="1:3" ht="15.6" x14ac:dyDescent="0.25">
      <c r="A110" s="34"/>
      <c r="B110" s="35" t="s">
        <v>48</v>
      </c>
      <c r="C110" s="31"/>
    </row>
    <row r="111" spans="1:3" x14ac:dyDescent="0.25">
      <c r="A111" s="34"/>
      <c r="B111" s="20"/>
      <c r="C111" s="31"/>
    </row>
    <row r="112" spans="1:3" x14ac:dyDescent="0.25">
      <c r="A112" s="34" t="s">
        <v>49</v>
      </c>
      <c r="B112" s="20" t="s">
        <v>350</v>
      </c>
      <c r="C112" s="37"/>
    </row>
    <row r="113" spans="1:3" x14ac:dyDescent="0.25">
      <c r="A113" s="34"/>
      <c r="B113" s="20"/>
      <c r="C113" s="31"/>
    </row>
    <row r="114" spans="1:3" x14ac:dyDescent="0.25">
      <c r="A114" s="34" t="s">
        <v>58</v>
      </c>
      <c r="B114" s="20" t="s">
        <v>485</v>
      </c>
      <c r="C114" s="31"/>
    </row>
    <row r="115" spans="1:3" ht="15.6" thickBot="1" x14ac:dyDescent="0.3">
      <c r="A115" s="34"/>
      <c r="B115" s="20"/>
      <c r="C115" s="31"/>
    </row>
    <row r="116" spans="1:3" ht="16.2" thickBot="1" x14ac:dyDescent="0.3">
      <c r="A116" s="34"/>
      <c r="B116" s="14" t="str">
        <f>LEFT(B114,29) &amp; "Rx Allowed Trend"</f>
        <v>Projected Medical Services + Rx Allowed Trend</v>
      </c>
      <c r="C116" s="174">
        <f>C138</f>
        <v>0</v>
      </c>
    </row>
    <row r="117" spans="1:3" x14ac:dyDescent="0.25">
      <c r="A117" s="34"/>
      <c r="B117" s="20"/>
    </row>
    <row r="118" spans="1:3" ht="15.6" x14ac:dyDescent="0.25">
      <c r="A118" s="34"/>
      <c r="B118" s="35" t="s">
        <v>486</v>
      </c>
    </row>
    <row r="119" spans="1:3" ht="15.6" x14ac:dyDescent="0.25">
      <c r="A119" s="34"/>
      <c r="B119" s="35" t="s">
        <v>152</v>
      </c>
    </row>
    <row r="120" spans="1:3" x14ac:dyDescent="0.25">
      <c r="A120" s="34"/>
      <c r="B120" s="20"/>
    </row>
    <row r="121" spans="1:3" ht="15.6" x14ac:dyDescent="0.25">
      <c r="A121" s="34"/>
      <c r="B121" s="14" t="s">
        <v>487</v>
      </c>
    </row>
    <row r="122" spans="1:3" x14ac:dyDescent="0.25">
      <c r="A122" s="34"/>
      <c r="B122" s="20"/>
    </row>
    <row r="123" spans="1:3" x14ac:dyDescent="0.25">
      <c r="A123" s="34"/>
      <c r="B123" s="20" t="s">
        <v>119</v>
      </c>
    </row>
    <row r="124" spans="1:3" x14ac:dyDescent="0.25">
      <c r="A124" s="34"/>
      <c r="B124" s="20" t="s">
        <v>118</v>
      </c>
    </row>
    <row r="125" spans="1:3" ht="15.6" thickBot="1" x14ac:dyDescent="0.3">
      <c r="A125" s="34"/>
      <c r="B125" s="20"/>
    </row>
    <row r="126" spans="1:3" ht="15.6" x14ac:dyDescent="0.3">
      <c r="A126" s="34"/>
      <c r="B126" s="206" t="s">
        <v>62</v>
      </c>
      <c r="C126" s="207" t="s">
        <v>61</v>
      </c>
    </row>
    <row r="127" spans="1:3" x14ac:dyDescent="0.25">
      <c r="A127" s="34"/>
      <c r="B127" s="208" t="s">
        <v>50</v>
      </c>
      <c r="C127" s="165">
        <f t="shared" ref="C127:C138" si="0">(1+C145)*(1+D145)*(1+E145)-1</f>
        <v>0</v>
      </c>
    </row>
    <row r="128" spans="1:3" x14ac:dyDescent="0.25">
      <c r="A128" s="34"/>
      <c r="B128" s="209" t="s">
        <v>51</v>
      </c>
      <c r="C128" s="165">
        <f t="shared" si="0"/>
        <v>0</v>
      </c>
    </row>
    <row r="129" spans="1:5" x14ac:dyDescent="0.25">
      <c r="A129" s="34"/>
      <c r="B129" s="209" t="s">
        <v>75</v>
      </c>
      <c r="C129" s="165">
        <f t="shared" si="0"/>
        <v>0</v>
      </c>
    </row>
    <row r="130" spans="1:5" x14ac:dyDescent="0.25">
      <c r="A130" s="34"/>
      <c r="B130" s="209" t="s">
        <v>52</v>
      </c>
      <c r="C130" s="165">
        <f t="shared" si="0"/>
        <v>0</v>
      </c>
    </row>
    <row r="131" spans="1:5" x14ac:dyDescent="0.25">
      <c r="A131" s="34"/>
      <c r="B131" s="209" t="s">
        <v>53</v>
      </c>
      <c r="C131" s="165">
        <f t="shared" si="0"/>
        <v>0</v>
      </c>
    </row>
    <row r="132" spans="1:5" x14ac:dyDescent="0.25">
      <c r="A132" s="34"/>
      <c r="B132" s="209" t="s">
        <v>54</v>
      </c>
      <c r="C132" s="165">
        <f t="shared" si="0"/>
        <v>0</v>
      </c>
    </row>
    <row r="133" spans="1:5" x14ac:dyDescent="0.25">
      <c r="A133" s="34"/>
      <c r="B133" s="209" t="s">
        <v>55</v>
      </c>
      <c r="C133" s="165">
        <f t="shared" si="0"/>
        <v>0</v>
      </c>
    </row>
    <row r="134" spans="1:5" x14ac:dyDescent="0.25">
      <c r="A134" s="34"/>
      <c r="B134" s="209" t="s">
        <v>56</v>
      </c>
      <c r="C134" s="165">
        <f t="shared" si="0"/>
        <v>0</v>
      </c>
    </row>
    <row r="135" spans="1:5" x14ac:dyDescent="0.25">
      <c r="A135" s="34"/>
      <c r="B135" s="209" t="s">
        <v>57</v>
      </c>
      <c r="C135" s="210">
        <f t="shared" si="0"/>
        <v>0</v>
      </c>
    </row>
    <row r="136" spans="1:5" ht="15.6" x14ac:dyDescent="0.25">
      <c r="A136" s="34"/>
      <c r="B136" s="632" t="s">
        <v>446</v>
      </c>
      <c r="C136" s="211">
        <f t="shared" si="0"/>
        <v>0</v>
      </c>
    </row>
    <row r="137" spans="1:5" x14ac:dyDescent="0.25">
      <c r="A137" s="34"/>
      <c r="B137" s="617" t="s">
        <v>447</v>
      </c>
      <c r="C137" s="201">
        <f t="shared" si="0"/>
        <v>0</v>
      </c>
    </row>
    <row r="138" spans="1:5" ht="16.2" thickBot="1" x14ac:dyDescent="0.3">
      <c r="A138" s="34"/>
      <c r="B138" s="633" t="s">
        <v>448</v>
      </c>
      <c r="C138" s="202">
        <f t="shared" si="0"/>
        <v>0</v>
      </c>
    </row>
    <row r="139" spans="1:5" x14ac:dyDescent="0.25">
      <c r="A139" s="34"/>
      <c r="B139" s="20"/>
    </row>
    <row r="140" spans="1:5" x14ac:dyDescent="0.25">
      <c r="A140" s="34" t="s">
        <v>59</v>
      </c>
      <c r="B140" s="20" t="s">
        <v>488</v>
      </c>
      <c r="C140" s="203" t="str">
        <f>Geo_Region!E49</f>
        <v>01/2023 - 12/2023</v>
      </c>
    </row>
    <row r="141" spans="1:5" x14ac:dyDescent="0.25">
      <c r="A141" s="34"/>
      <c r="B141" s="20"/>
    </row>
    <row r="142" spans="1:5" ht="15.6" x14ac:dyDescent="0.25">
      <c r="A142" s="34"/>
      <c r="B142" s="35" t="s">
        <v>154</v>
      </c>
    </row>
    <row r="143" spans="1:5" ht="15.6" thickBot="1" x14ac:dyDescent="0.3">
      <c r="A143" s="34"/>
      <c r="B143" s="20"/>
    </row>
    <row r="144" spans="1:5" ht="15.6" thickBot="1" x14ac:dyDescent="0.3">
      <c r="A144" s="34"/>
      <c r="B144" s="162" t="s">
        <v>62</v>
      </c>
      <c r="C144" s="163" t="s">
        <v>122</v>
      </c>
      <c r="D144" s="163" t="s">
        <v>110</v>
      </c>
      <c r="E144" s="164" t="s">
        <v>111</v>
      </c>
    </row>
    <row r="145" spans="1:5" x14ac:dyDescent="0.25">
      <c r="A145" s="34"/>
      <c r="B145" s="208" t="s">
        <v>50</v>
      </c>
      <c r="C145" s="634">
        <f>Price_Inflation!U13</f>
        <v>0</v>
      </c>
      <c r="D145" s="634">
        <f>Price_Inflation!U28</f>
        <v>0</v>
      </c>
      <c r="E145" s="635">
        <f>Price_Inflation!U43</f>
        <v>0</v>
      </c>
    </row>
    <row r="146" spans="1:5" x14ac:dyDescent="0.25">
      <c r="A146" s="34"/>
      <c r="B146" s="209" t="s">
        <v>51</v>
      </c>
      <c r="C146" s="636">
        <f>Price_Inflation!U14</f>
        <v>0</v>
      </c>
      <c r="D146" s="636">
        <f>Price_Inflation!U29</f>
        <v>0</v>
      </c>
      <c r="E146" s="637">
        <f>Price_Inflation!U44</f>
        <v>0</v>
      </c>
    </row>
    <row r="147" spans="1:5" x14ac:dyDescent="0.25">
      <c r="A147" s="34"/>
      <c r="B147" s="209" t="s">
        <v>75</v>
      </c>
      <c r="C147" s="636">
        <f>Price_Inflation!U15</f>
        <v>0</v>
      </c>
      <c r="D147" s="636">
        <f>Price_Inflation!U30</f>
        <v>0</v>
      </c>
      <c r="E147" s="637">
        <f>Price_Inflation!U45</f>
        <v>0</v>
      </c>
    </row>
    <row r="148" spans="1:5" x14ac:dyDescent="0.25">
      <c r="A148" s="34"/>
      <c r="B148" s="209" t="s">
        <v>52</v>
      </c>
      <c r="C148" s="636">
        <f>Price_Inflation!U16</f>
        <v>0</v>
      </c>
      <c r="D148" s="636">
        <f>Price_Inflation!U31</f>
        <v>0</v>
      </c>
      <c r="E148" s="637">
        <f>Price_Inflation!U46</f>
        <v>0</v>
      </c>
    </row>
    <row r="149" spans="1:5" x14ac:dyDescent="0.25">
      <c r="A149" s="34"/>
      <c r="B149" s="209" t="s">
        <v>53</v>
      </c>
      <c r="C149" s="636">
        <f>Price_Inflation!U17</f>
        <v>0</v>
      </c>
      <c r="D149" s="636">
        <f>Price_Inflation!U32</f>
        <v>0</v>
      </c>
      <c r="E149" s="637">
        <f>Price_Inflation!U47</f>
        <v>0</v>
      </c>
    </row>
    <row r="150" spans="1:5" x14ac:dyDescent="0.25">
      <c r="A150" s="34"/>
      <c r="B150" s="209" t="s">
        <v>54</v>
      </c>
      <c r="C150" s="636">
        <f>Price_Inflation!U18</f>
        <v>0</v>
      </c>
      <c r="D150" s="636">
        <f>Price_Inflation!U33</f>
        <v>0</v>
      </c>
      <c r="E150" s="637">
        <f>Price_Inflation!U48</f>
        <v>0</v>
      </c>
    </row>
    <row r="151" spans="1:5" x14ac:dyDescent="0.25">
      <c r="A151" s="34"/>
      <c r="B151" s="209" t="s">
        <v>55</v>
      </c>
      <c r="C151" s="636">
        <f>Price_Inflation!U19</f>
        <v>0</v>
      </c>
      <c r="D151" s="636">
        <f>Price_Inflation!U34</f>
        <v>0</v>
      </c>
      <c r="E151" s="637">
        <f>Price_Inflation!U49</f>
        <v>0</v>
      </c>
    </row>
    <row r="152" spans="1:5" x14ac:dyDescent="0.25">
      <c r="A152" s="34"/>
      <c r="B152" s="209" t="s">
        <v>56</v>
      </c>
      <c r="C152" s="636">
        <f>Price_Inflation!U20</f>
        <v>0</v>
      </c>
      <c r="D152" s="636">
        <f>Price_Inflation!U35</f>
        <v>0</v>
      </c>
      <c r="E152" s="637">
        <f>Price_Inflation!U50</f>
        <v>0</v>
      </c>
    </row>
    <row r="153" spans="1:5" x14ac:dyDescent="0.25">
      <c r="A153" s="34"/>
      <c r="B153" s="209" t="s">
        <v>57</v>
      </c>
      <c r="C153" s="638">
        <f>Price_Inflation!U21</f>
        <v>0</v>
      </c>
      <c r="D153" s="638">
        <f>Price_Inflation!U36</f>
        <v>0</v>
      </c>
      <c r="E153" s="639">
        <f>Price_Inflation!U51</f>
        <v>0</v>
      </c>
    </row>
    <row r="154" spans="1:5" ht="15.6" x14ac:dyDescent="0.25">
      <c r="A154" s="34"/>
      <c r="B154" s="632" t="s">
        <v>446</v>
      </c>
      <c r="C154" s="640">
        <f>Price_Inflation!U22</f>
        <v>0</v>
      </c>
      <c r="D154" s="640">
        <f>Price_Inflation!U37</f>
        <v>0</v>
      </c>
      <c r="E154" s="211">
        <f>Price_Inflation!U52</f>
        <v>0</v>
      </c>
    </row>
    <row r="155" spans="1:5" x14ac:dyDescent="0.25">
      <c r="A155" s="34"/>
      <c r="B155" s="617" t="s">
        <v>447</v>
      </c>
      <c r="C155" s="641">
        <f>Price_Inflation!U23</f>
        <v>0</v>
      </c>
      <c r="D155" s="641">
        <f>Price_Inflation!U38</f>
        <v>0</v>
      </c>
      <c r="E155" s="201">
        <f>Price_Inflation!U53</f>
        <v>0</v>
      </c>
    </row>
    <row r="156" spans="1:5" ht="16.2" thickBot="1" x14ac:dyDescent="0.3">
      <c r="A156" s="34"/>
      <c r="B156" s="633" t="s">
        <v>448</v>
      </c>
      <c r="C156" s="642">
        <f>Price_Inflation!U24</f>
        <v>0</v>
      </c>
      <c r="D156" s="642">
        <f>Price_Inflation!U39</f>
        <v>0</v>
      </c>
      <c r="E156" s="643">
        <f>Price_Inflation!U54</f>
        <v>0</v>
      </c>
    </row>
    <row r="157" spans="1:5" x14ac:dyDescent="0.25">
      <c r="A157" s="34"/>
      <c r="B157" s="20"/>
    </row>
    <row r="158" spans="1:5" x14ac:dyDescent="0.25">
      <c r="A158" s="34" t="s">
        <v>63</v>
      </c>
      <c r="B158" s="20" t="s">
        <v>64</v>
      </c>
    </row>
    <row r="159" spans="1:5" x14ac:dyDescent="0.25">
      <c r="A159" s="34"/>
      <c r="B159" s="20"/>
    </row>
    <row r="160" spans="1:5" ht="15.6" x14ac:dyDescent="0.25">
      <c r="B160" s="35" t="s">
        <v>181</v>
      </c>
    </row>
    <row r="161" spans="1:2" ht="15.6" x14ac:dyDescent="0.25">
      <c r="A161" s="34"/>
      <c r="B161" s="35" t="s">
        <v>182</v>
      </c>
    </row>
    <row r="162" spans="1:2" ht="15.6" x14ac:dyDescent="0.25">
      <c r="A162" s="34"/>
      <c r="B162" s="35" t="s">
        <v>199</v>
      </c>
    </row>
    <row r="163" spans="1:2" ht="15.6" x14ac:dyDescent="0.25">
      <c r="A163" s="34"/>
      <c r="B163" s="35" t="s">
        <v>121</v>
      </c>
    </row>
    <row r="164" spans="1:2" ht="15.6" x14ac:dyDescent="0.25">
      <c r="A164" s="34"/>
      <c r="B164" s="35" t="s">
        <v>120</v>
      </c>
    </row>
    <row r="165" spans="1:2" x14ac:dyDescent="0.25">
      <c r="A165" s="34"/>
      <c r="B165" s="20"/>
    </row>
    <row r="166" spans="1:2" x14ac:dyDescent="0.25">
      <c r="A166" s="34" t="s">
        <v>65</v>
      </c>
      <c r="B166" s="20" t="s">
        <v>183</v>
      </c>
    </row>
    <row r="167" spans="1:2" x14ac:dyDescent="0.25">
      <c r="A167" s="34"/>
      <c r="B167" s="20"/>
    </row>
    <row r="168" spans="1:2" ht="15.6" x14ac:dyDescent="0.25">
      <c r="B168" s="35" t="s">
        <v>184</v>
      </c>
    </row>
    <row r="169" spans="1:2" ht="15.6" x14ac:dyDescent="0.25">
      <c r="A169" s="34"/>
      <c r="B169" s="35" t="s">
        <v>302</v>
      </c>
    </row>
    <row r="170" spans="1:2" ht="15.6" x14ac:dyDescent="0.25">
      <c r="A170" s="34"/>
      <c r="B170" s="35" t="s">
        <v>303</v>
      </c>
    </row>
    <row r="171" spans="1:2" ht="15.6" x14ac:dyDescent="0.25">
      <c r="A171" s="34"/>
      <c r="B171" s="35" t="s">
        <v>304</v>
      </c>
    </row>
    <row r="172" spans="1:2" ht="15.6" x14ac:dyDescent="0.25">
      <c r="A172" s="34"/>
      <c r="B172" s="35"/>
    </row>
    <row r="173" spans="1:2" x14ac:dyDescent="0.25">
      <c r="A173" s="34"/>
      <c r="B173" s="20"/>
    </row>
    <row r="174" spans="1:2" x14ac:dyDescent="0.25">
      <c r="A174" s="34" t="s">
        <v>66</v>
      </c>
      <c r="B174" s="20" t="s">
        <v>185</v>
      </c>
    </row>
    <row r="175" spans="1:2" x14ac:dyDescent="0.25">
      <c r="A175" s="34"/>
      <c r="B175" s="20"/>
    </row>
    <row r="176" spans="1:2" ht="15.6" x14ac:dyDescent="0.25">
      <c r="B176" s="35" t="s">
        <v>186</v>
      </c>
    </row>
    <row r="177" spans="1:3" ht="15.6" x14ac:dyDescent="0.25">
      <c r="A177" s="34"/>
      <c r="B177" s="35" t="s">
        <v>143</v>
      </c>
    </row>
    <row r="178" spans="1:3" ht="15.6" x14ac:dyDescent="0.25">
      <c r="A178" s="34"/>
      <c r="B178" s="35" t="s">
        <v>144</v>
      </c>
    </row>
    <row r="179" spans="1:3" ht="15.6" x14ac:dyDescent="0.25">
      <c r="A179" s="34"/>
      <c r="B179" s="35" t="s">
        <v>117</v>
      </c>
    </row>
    <row r="180" spans="1:3" ht="15.6" thickBot="1" x14ac:dyDescent="0.3">
      <c r="A180" s="34"/>
      <c r="B180" s="20"/>
    </row>
    <row r="181" spans="1:3" ht="15.6" thickBot="1" x14ac:dyDescent="0.3">
      <c r="A181" s="34" t="s">
        <v>67</v>
      </c>
      <c r="B181" s="20" t="s">
        <v>34</v>
      </c>
      <c r="C181" s="95" t="s">
        <v>162</v>
      </c>
    </row>
    <row r="182" spans="1:3" x14ac:dyDescent="0.25">
      <c r="A182" s="34"/>
      <c r="B182" s="20"/>
    </row>
    <row r="183" spans="1:3" ht="15.6" x14ac:dyDescent="0.25">
      <c r="A183" s="34"/>
      <c r="B183" s="35" t="s">
        <v>33</v>
      </c>
    </row>
    <row r="184" spans="1:3" x14ac:dyDescent="0.25">
      <c r="A184" s="34"/>
      <c r="B184" s="20"/>
    </row>
    <row r="185" spans="1:3" x14ac:dyDescent="0.25">
      <c r="A185" s="34" t="s">
        <v>105</v>
      </c>
      <c r="B185" s="20" t="s">
        <v>106</v>
      </c>
    </row>
    <row r="186" spans="1:3" x14ac:dyDescent="0.25">
      <c r="A186" s="34"/>
    </row>
    <row r="187" spans="1:3" ht="15.6" x14ac:dyDescent="0.3">
      <c r="B187" s="22" t="s">
        <v>113</v>
      </c>
    </row>
    <row r="188" spans="1:3" ht="15.6" x14ac:dyDescent="0.3">
      <c r="A188" s="34"/>
      <c r="B188" s="22" t="s">
        <v>114</v>
      </c>
    </row>
    <row r="189" spans="1:3" ht="15.6" x14ac:dyDescent="0.3">
      <c r="B189" s="22" t="s">
        <v>449</v>
      </c>
    </row>
    <row r="190" spans="1:3" ht="15.6" x14ac:dyDescent="0.3">
      <c r="B190" s="22" t="s">
        <v>369</v>
      </c>
    </row>
    <row r="191" spans="1:3" ht="15.6" x14ac:dyDescent="0.3">
      <c r="B191" s="22" t="s">
        <v>355</v>
      </c>
    </row>
    <row r="192" spans="1:3" ht="15.6" x14ac:dyDescent="0.3">
      <c r="B192" s="22" t="s">
        <v>116</v>
      </c>
    </row>
    <row r="193" spans="1:6" ht="15.6" x14ac:dyDescent="0.3">
      <c r="B193" s="22" t="s">
        <v>115</v>
      </c>
    </row>
    <row r="194" spans="1:6" ht="15.6" thickBot="1" x14ac:dyDescent="0.3"/>
    <row r="195" spans="1:6" ht="16.2" thickBot="1" x14ac:dyDescent="0.3">
      <c r="B195" s="644" t="s">
        <v>450</v>
      </c>
      <c r="C195" s="605"/>
      <c r="D195" s="606"/>
      <c r="E195" s="607"/>
      <c r="F195" s="607"/>
    </row>
    <row r="196" spans="1:6" ht="16.2" thickBot="1" x14ac:dyDescent="0.3">
      <c r="B196" s="644" t="s">
        <v>451</v>
      </c>
      <c r="C196" s="605"/>
      <c r="D196" s="606"/>
    </row>
    <row r="197" spans="1:6" ht="52.2" customHeight="1" x14ac:dyDescent="0.25">
      <c r="B197" s="608" t="s">
        <v>106</v>
      </c>
      <c r="C197" s="609" t="s">
        <v>418</v>
      </c>
      <c r="D197" s="610" t="s">
        <v>419</v>
      </c>
      <c r="E197" s="611" t="s">
        <v>439</v>
      </c>
      <c r="F197" s="612" t="s">
        <v>440</v>
      </c>
    </row>
    <row r="198" spans="1:6" x14ac:dyDescent="0.25">
      <c r="B198" s="208" t="s">
        <v>420</v>
      </c>
      <c r="C198" s="212"/>
      <c r="D198" s="613"/>
      <c r="E198" s="614" t="str">
        <f>IFERROR(D198/C198-1,"N/A")</f>
        <v>N/A</v>
      </c>
      <c r="F198" s="646" t="str">
        <f>IFERROR((1+E198)^(1/((($D$195+$D$196)/2 - ($C$195+$C$196)/2)/365))-1, "N/A")</f>
        <v>N/A</v>
      </c>
    </row>
    <row r="199" spans="1:6" x14ac:dyDescent="0.25">
      <c r="B199" s="209" t="s">
        <v>421</v>
      </c>
      <c r="C199" s="213"/>
      <c r="D199" s="615"/>
      <c r="E199" s="616" t="str">
        <f t="shared" ref="E199:E204" si="1">IFERROR(D199/C199-1,"N/A")</f>
        <v>N/A</v>
      </c>
      <c r="F199" s="647" t="str">
        <f t="shared" ref="F199:F201" si="2">IFERROR((1+E199)^(1/((($D$195+$D$196)/2 - ($C$195+$C$196)/2)/365))-1, "N/A")</f>
        <v>N/A</v>
      </c>
    </row>
    <row r="200" spans="1:6" x14ac:dyDescent="0.25">
      <c r="B200" s="209" t="s">
        <v>422</v>
      </c>
      <c r="C200" s="213"/>
      <c r="D200" s="615"/>
      <c r="E200" s="616" t="str">
        <f t="shared" si="1"/>
        <v>N/A</v>
      </c>
      <c r="F200" s="647" t="str">
        <f t="shared" si="2"/>
        <v>N/A</v>
      </c>
    </row>
    <row r="201" spans="1:6" x14ac:dyDescent="0.25">
      <c r="B201" s="617" t="s">
        <v>423</v>
      </c>
      <c r="C201" s="618"/>
      <c r="D201" s="619"/>
      <c r="E201" s="620" t="str">
        <f t="shared" si="1"/>
        <v>N/A</v>
      </c>
      <c r="F201" s="648" t="str">
        <f t="shared" si="2"/>
        <v>N/A</v>
      </c>
    </row>
    <row r="202" spans="1:6" ht="15.6" x14ac:dyDescent="0.25">
      <c r="B202" s="645" t="s">
        <v>452</v>
      </c>
      <c r="C202" s="604">
        <f>SUM(C198:C201)</f>
        <v>0</v>
      </c>
      <c r="D202" s="621">
        <f>SUM(D198:D201)</f>
        <v>0</v>
      </c>
      <c r="E202" s="622" t="str">
        <f t="shared" si="1"/>
        <v>N/A</v>
      </c>
      <c r="F202" s="649" t="str">
        <f t="shared" ref="F202:F204" si="3">IFERROR((1+E202)^(1/((($D$195+$D$196)/2 - ($C$195+$C$196)/2)/365))-1, "N/A")</f>
        <v>N/A</v>
      </c>
    </row>
    <row r="203" spans="1:6" x14ac:dyDescent="0.25">
      <c r="B203" s="208" t="s">
        <v>424</v>
      </c>
      <c r="C203" s="623"/>
      <c r="D203" s="624"/>
      <c r="E203" s="625" t="str">
        <f t="shared" si="1"/>
        <v>N/A</v>
      </c>
      <c r="F203" s="650" t="str">
        <f t="shared" si="3"/>
        <v>N/A</v>
      </c>
    </row>
    <row r="204" spans="1:6" ht="15.6" thickBot="1" x14ac:dyDescent="0.3">
      <c r="B204" s="626" t="s">
        <v>139</v>
      </c>
      <c r="C204" s="627"/>
      <c r="D204" s="628"/>
      <c r="E204" s="629" t="str">
        <f t="shared" si="1"/>
        <v>N/A</v>
      </c>
      <c r="F204" s="651" t="str">
        <f t="shared" si="3"/>
        <v>N/A</v>
      </c>
    </row>
    <row r="207" spans="1:6" x14ac:dyDescent="0.25">
      <c r="A207" s="34" t="s">
        <v>107</v>
      </c>
      <c r="B207" s="20" t="s">
        <v>443</v>
      </c>
    </row>
    <row r="208" spans="1:6" ht="15.6" x14ac:dyDescent="0.25">
      <c r="B208" s="35"/>
    </row>
    <row r="213" spans="1:5" x14ac:dyDescent="0.25">
      <c r="C213" s="20"/>
      <c r="D213" s="20"/>
    </row>
    <row r="214" spans="1:5" x14ac:dyDescent="0.25">
      <c r="B214" s="20"/>
      <c r="C214" s="20"/>
      <c r="D214" s="20"/>
      <c r="E214" s="20"/>
    </row>
    <row r="215" spans="1:5" x14ac:dyDescent="0.25">
      <c r="B215" s="20"/>
      <c r="C215" s="20"/>
      <c r="D215" s="20"/>
      <c r="E215" s="20"/>
    </row>
    <row r="216" spans="1:5" x14ac:dyDescent="0.25">
      <c r="B216" s="20"/>
      <c r="C216" s="20"/>
      <c r="D216" s="20"/>
      <c r="E216" s="20"/>
    </row>
    <row r="217" spans="1:5" x14ac:dyDescent="0.25">
      <c r="A217" s="34"/>
      <c r="B217" s="20"/>
      <c r="C217" s="20"/>
      <c r="D217" s="20"/>
      <c r="E217" s="20"/>
    </row>
    <row r="218" spans="1:5" x14ac:dyDescent="0.25">
      <c r="A218" s="34"/>
      <c r="B218" s="20"/>
      <c r="C218" s="20"/>
      <c r="D218" s="20"/>
      <c r="E218" s="20"/>
    </row>
    <row r="219" spans="1:5" x14ac:dyDescent="0.25">
      <c r="A219" s="34"/>
      <c r="B219" s="20"/>
      <c r="E219" s="20"/>
    </row>
    <row r="220" spans="1:5" x14ac:dyDescent="0.25">
      <c r="A220" s="34"/>
    </row>
    <row r="221" spans="1:5" x14ac:dyDescent="0.25">
      <c r="A221" s="34"/>
    </row>
    <row r="222" spans="1:5" x14ac:dyDescent="0.25">
      <c r="A222" s="34"/>
    </row>
    <row r="223" spans="1:5" x14ac:dyDescent="0.25">
      <c r="A223" s="34"/>
    </row>
    <row r="224" spans="1:5" x14ac:dyDescent="0.25">
      <c r="A224" s="34"/>
    </row>
    <row r="225" spans="1:5" x14ac:dyDescent="0.25">
      <c r="A225" s="34"/>
    </row>
    <row r="226" spans="1:5" x14ac:dyDescent="0.25">
      <c r="A226" s="34"/>
    </row>
    <row r="227" spans="1:5" x14ac:dyDescent="0.25">
      <c r="A227" s="34"/>
    </row>
    <row r="228" spans="1:5" x14ac:dyDescent="0.25">
      <c r="A228" s="34"/>
    </row>
    <row r="229" spans="1:5" x14ac:dyDescent="0.25">
      <c r="A229" s="34"/>
    </row>
    <row r="230" spans="1:5" x14ac:dyDescent="0.25">
      <c r="A230" s="34"/>
    </row>
    <row r="231" spans="1:5" x14ac:dyDescent="0.25">
      <c r="A231" s="34"/>
    </row>
    <row r="232" spans="1:5" x14ac:dyDescent="0.25">
      <c r="A232" s="34"/>
    </row>
    <row r="233" spans="1:5" x14ac:dyDescent="0.25">
      <c r="A233" s="34"/>
    </row>
    <row r="234" spans="1:5" x14ac:dyDescent="0.25">
      <c r="A234" s="34"/>
    </row>
    <row r="235" spans="1:5" x14ac:dyDescent="0.25">
      <c r="A235" s="34"/>
    </row>
    <row r="236" spans="1:5" x14ac:dyDescent="0.25">
      <c r="A236" s="34"/>
    </row>
    <row r="237" spans="1:5" x14ac:dyDescent="0.25">
      <c r="A237" s="34"/>
    </row>
    <row r="238" spans="1:5" x14ac:dyDescent="0.25">
      <c r="A238" s="34"/>
    </row>
    <row r="239" spans="1:5" x14ac:dyDescent="0.25">
      <c r="A239" s="34"/>
      <c r="C239" s="20"/>
      <c r="D239" s="20"/>
    </row>
    <row r="240" spans="1:5" x14ac:dyDescent="0.25">
      <c r="A240" s="34"/>
      <c r="B240" s="20"/>
      <c r="C240" s="20"/>
      <c r="D240" s="20"/>
      <c r="E240" s="20"/>
    </row>
    <row r="241" spans="1:5" x14ac:dyDescent="0.25">
      <c r="A241" s="34"/>
      <c r="B241" s="20"/>
      <c r="C241" s="20"/>
      <c r="D241" s="20"/>
      <c r="E241" s="20"/>
    </row>
    <row r="242" spans="1:5" x14ac:dyDescent="0.25">
      <c r="A242" s="34"/>
      <c r="B242" s="20"/>
      <c r="C242" s="20"/>
      <c r="D242" s="20"/>
      <c r="E242" s="20"/>
    </row>
    <row r="243" spans="1:5" x14ac:dyDescent="0.25">
      <c r="A243" s="34"/>
      <c r="B243" s="20"/>
      <c r="C243" s="20"/>
      <c r="D243" s="20"/>
      <c r="E243" s="20"/>
    </row>
    <row r="244" spans="1:5" x14ac:dyDescent="0.25">
      <c r="A244" s="34"/>
      <c r="B244" s="20"/>
      <c r="C244" s="20"/>
      <c r="D244" s="20"/>
      <c r="E244" s="20"/>
    </row>
    <row r="245" spans="1:5" x14ac:dyDescent="0.25">
      <c r="A245" s="34"/>
      <c r="B245" s="20"/>
      <c r="C245" s="20"/>
      <c r="D245" s="20"/>
      <c r="E245" s="20"/>
    </row>
    <row r="246" spans="1:5" x14ac:dyDescent="0.25">
      <c r="A246" s="34"/>
      <c r="B246" s="20"/>
      <c r="C246" s="20"/>
      <c r="D246" s="20"/>
      <c r="E246" s="20"/>
    </row>
    <row r="247" spans="1:5" x14ac:dyDescent="0.25">
      <c r="A247" s="34"/>
      <c r="B247" s="20"/>
      <c r="C247" s="20"/>
      <c r="D247" s="20"/>
      <c r="E247" s="20"/>
    </row>
    <row r="248" spans="1:5" x14ac:dyDescent="0.25">
      <c r="A248" s="34"/>
      <c r="B248" s="20"/>
      <c r="C248" s="20"/>
      <c r="D248" s="20"/>
      <c r="E248" s="20"/>
    </row>
    <row r="249" spans="1:5" x14ac:dyDescent="0.25">
      <c r="A249" s="34"/>
      <c r="B249" s="20"/>
      <c r="C249" s="20"/>
      <c r="D249" s="20"/>
      <c r="E249" s="20"/>
    </row>
    <row r="250" spans="1:5" x14ac:dyDescent="0.25">
      <c r="A250" s="34"/>
      <c r="B250" s="20"/>
      <c r="C250" s="20"/>
      <c r="D250" s="20"/>
      <c r="E250" s="20"/>
    </row>
    <row r="251" spans="1:5" x14ac:dyDescent="0.25">
      <c r="A251" s="34"/>
      <c r="B251" s="20"/>
      <c r="C251" s="20"/>
      <c r="D251" s="20"/>
      <c r="E251" s="20"/>
    </row>
    <row r="252" spans="1:5" x14ac:dyDescent="0.25">
      <c r="A252" s="34"/>
      <c r="B252" s="20"/>
      <c r="C252" s="20"/>
      <c r="D252" s="20"/>
      <c r="E252" s="20"/>
    </row>
    <row r="253" spans="1:5" x14ac:dyDescent="0.25">
      <c r="A253" s="34"/>
      <c r="B253" s="20"/>
      <c r="C253" s="20"/>
      <c r="D253" s="20"/>
      <c r="E253" s="20"/>
    </row>
    <row r="254" spans="1:5" x14ac:dyDescent="0.25">
      <c r="A254" s="34"/>
      <c r="B254" s="20"/>
      <c r="C254" s="20"/>
      <c r="D254" s="20"/>
      <c r="E254" s="20"/>
    </row>
    <row r="255" spans="1:5" x14ac:dyDescent="0.25">
      <c r="A255" s="34"/>
      <c r="B255" s="20"/>
      <c r="C255" s="20"/>
      <c r="D255" s="20"/>
      <c r="E255" s="20"/>
    </row>
    <row r="256" spans="1:5" x14ac:dyDescent="0.25">
      <c r="A256" s="34"/>
      <c r="B256" s="20"/>
      <c r="C256" s="20"/>
      <c r="D256" s="20"/>
      <c r="E256" s="20"/>
    </row>
    <row r="257" spans="1:5" x14ac:dyDescent="0.25">
      <c r="A257" s="34"/>
      <c r="B257" s="20"/>
      <c r="C257" s="20"/>
      <c r="D257" s="20"/>
      <c r="E257" s="20"/>
    </row>
    <row r="258" spans="1:5" x14ac:dyDescent="0.25">
      <c r="A258" s="34"/>
      <c r="B258" s="20"/>
      <c r="C258" s="20"/>
      <c r="D258" s="20"/>
      <c r="E258" s="20"/>
    </row>
    <row r="259" spans="1:5" x14ac:dyDescent="0.25">
      <c r="A259" s="34"/>
      <c r="B259" s="20"/>
      <c r="C259" s="20"/>
      <c r="D259" s="20"/>
      <c r="E259" s="20"/>
    </row>
    <row r="260" spans="1:5" x14ac:dyDescent="0.25">
      <c r="A260" s="34"/>
      <c r="B260" s="20"/>
      <c r="C260" s="20"/>
      <c r="D260" s="20"/>
      <c r="E260" s="20"/>
    </row>
    <row r="261" spans="1:5" x14ac:dyDescent="0.25">
      <c r="A261" s="34"/>
      <c r="B261" s="20"/>
      <c r="C261" s="20"/>
      <c r="D261" s="20"/>
      <c r="E261" s="20"/>
    </row>
    <row r="262" spans="1:5" x14ac:dyDescent="0.25">
      <c r="A262" s="34"/>
      <c r="B262" s="20"/>
      <c r="C262" s="20"/>
      <c r="D262" s="20"/>
      <c r="E262" s="20"/>
    </row>
    <row r="263" spans="1:5" x14ac:dyDescent="0.25">
      <c r="A263" s="34"/>
      <c r="B263" s="20"/>
      <c r="C263" s="20"/>
      <c r="D263" s="20"/>
      <c r="E263" s="20"/>
    </row>
    <row r="264" spans="1:5" x14ac:dyDescent="0.25">
      <c r="A264" s="34"/>
      <c r="B264" s="20"/>
      <c r="C264" s="20"/>
      <c r="D264" s="20"/>
      <c r="E264" s="20"/>
    </row>
    <row r="265" spans="1:5" x14ac:dyDescent="0.25">
      <c r="A265" s="34"/>
      <c r="B265" s="20"/>
      <c r="C265" s="20"/>
      <c r="D265" s="20"/>
      <c r="E265" s="20"/>
    </row>
    <row r="266" spans="1:5" x14ac:dyDescent="0.25">
      <c r="A266" s="34"/>
      <c r="B266" s="20"/>
      <c r="C266" s="20"/>
      <c r="D266" s="20"/>
      <c r="E266" s="20"/>
    </row>
    <row r="267" spans="1:5" x14ac:dyDescent="0.25">
      <c r="A267" s="34"/>
      <c r="B267" s="20"/>
      <c r="C267" s="20"/>
      <c r="D267" s="20"/>
      <c r="E267" s="20"/>
    </row>
    <row r="268" spans="1:5" x14ac:dyDescent="0.25">
      <c r="A268" s="34"/>
      <c r="B268" s="20"/>
      <c r="C268" s="20"/>
      <c r="D268" s="20"/>
      <c r="E268" s="20"/>
    </row>
    <row r="269" spans="1:5" x14ac:dyDescent="0.25">
      <c r="A269" s="34"/>
      <c r="B269" s="20"/>
      <c r="C269" s="20"/>
      <c r="D269" s="20"/>
      <c r="E269" s="20"/>
    </row>
    <row r="270" spans="1:5" x14ac:dyDescent="0.25">
      <c r="A270" s="34"/>
      <c r="B270" s="20"/>
      <c r="C270" s="20"/>
      <c r="D270" s="20"/>
      <c r="E270" s="20"/>
    </row>
    <row r="271" spans="1:5" x14ac:dyDescent="0.25">
      <c r="A271" s="34"/>
      <c r="B271" s="20"/>
      <c r="C271" s="20"/>
      <c r="D271" s="20"/>
      <c r="E271" s="20"/>
    </row>
    <row r="272" spans="1:5" x14ac:dyDescent="0.25">
      <c r="A272" s="34"/>
      <c r="B272" s="20"/>
      <c r="C272" s="20"/>
      <c r="D272" s="20"/>
      <c r="E272" s="20"/>
    </row>
    <row r="273" spans="1:5" x14ac:dyDescent="0.25">
      <c r="A273" s="34"/>
      <c r="B273" s="20"/>
      <c r="C273" s="20"/>
      <c r="D273" s="20"/>
      <c r="E273" s="20"/>
    </row>
    <row r="274" spans="1:5" x14ac:dyDescent="0.25">
      <c r="A274" s="34"/>
      <c r="B274" s="20"/>
      <c r="C274" s="20"/>
      <c r="D274" s="20"/>
      <c r="E274" s="20"/>
    </row>
    <row r="275" spans="1:5" x14ac:dyDescent="0.25">
      <c r="A275" s="34"/>
      <c r="B275" s="20"/>
      <c r="C275" s="20"/>
      <c r="D275" s="20"/>
      <c r="E275" s="20"/>
    </row>
    <row r="276" spans="1:5" x14ac:dyDescent="0.25">
      <c r="A276" s="34"/>
      <c r="B276" s="20"/>
      <c r="C276" s="20"/>
      <c r="D276" s="20"/>
      <c r="E276" s="20"/>
    </row>
    <row r="277" spans="1:5" x14ac:dyDescent="0.25">
      <c r="A277" s="34"/>
      <c r="B277" s="20"/>
      <c r="C277" s="20"/>
      <c r="D277" s="20"/>
      <c r="E277" s="20"/>
    </row>
    <row r="278" spans="1:5" x14ac:dyDescent="0.25">
      <c r="A278" s="34"/>
      <c r="B278" s="20"/>
      <c r="C278" s="20"/>
      <c r="D278" s="20"/>
      <c r="E278" s="20"/>
    </row>
    <row r="279" spans="1:5" x14ac:dyDescent="0.25">
      <c r="A279" s="34"/>
      <c r="B279" s="20"/>
      <c r="C279" s="20"/>
      <c r="D279" s="20"/>
      <c r="E279" s="20"/>
    </row>
    <row r="280" spans="1:5" x14ac:dyDescent="0.25">
      <c r="A280" s="34"/>
      <c r="B280" s="20"/>
      <c r="C280" s="20"/>
      <c r="D280" s="20"/>
      <c r="E280" s="20"/>
    </row>
    <row r="281" spans="1:5" x14ac:dyDescent="0.25">
      <c r="A281" s="34"/>
      <c r="B281" s="20"/>
      <c r="C281" s="20"/>
      <c r="D281" s="20"/>
      <c r="E281" s="20"/>
    </row>
    <row r="282" spans="1:5" x14ac:dyDescent="0.25">
      <c r="A282" s="34"/>
      <c r="B282" s="20"/>
      <c r="C282" s="20"/>
      <c r="D282" s="20"/>
      <c r="E282" s="20"/>
    </row>
    <row r="283" spans="1:5" x14ac:dyDescent="0.25">
      <c r="A283" s="34"/>
      <c r="B283" s="20"/>
      <c r="C283" s="20"/>
      <c r="D283" s="20"/>
      <c r="E283" s="20"/>
    </row>
    <row r="284" spans="1:5" x14ac:dyDescent="0.25">
      <c r="A284" s="34"/>
      <c r="B284" s="20"/>
      <c r="C284" s="20"/>
      <c r="D284" s="20"/>
      <c r="E284" s="20"/>
    </row>
    <row r="285" spans="1:5" x14ac:dyDescent="0.25">
      <c r="A285" s="34"/>
      <c r="B285" s="20"/>
      <c r="C285" s="20"/>
      <c r="D285" s="20"/>
      <c r="E285" s="20"/>
    </row>
    <row r="286" spans="1:5" x14ac:dyDescent="0.25">
      <c r="A286" s="34"/>
      <c r="B286" s="20"/>
      <c r="C286" s="20"/>
      <c r="D286" s="20"/>
      <c r="E286" s="20"/>
    </row>
    <row r="287" spans="1:5" x14ac:dyDescent="0.25">
      <c r="A287" s="34"/>
      <c r="B287" s="20"/>
      <c r="C287" s="20"/>
      <c r="D287" s="20"/>
      <c r="E287" s="20"/>
    </row>
    <row r="288" spans="1:5" x14ac:dyDescent="0.25">
      <c r="A288" s="34"/>
      <c r="B288" s="20"/>
      <c r="C288" s="20"/>
      <c r="D288" s="20"/>
      <c r="E288" s="20"/>
    </row>
    <row r="289" spans="1:5" x14ac:dyDescent="0.25">
      <c r="A289" s="34"/>
      <c r="B289" s="20"/>
      <c r="C289" s="20"/>
      <c r="D289" s="20"/>
      <c r="E289" s="20"/>
    </row>
    <row r="290" spans="1:5" x14ac:dyDescent="0.25">
      <c r="A290" s="34"/>
      <c r="B290" s="20"/>
      <c r="C290" s="20"/>
      <c r="D290" s="20"/>
      <c r="E290" s="20"/>
    </row>
    <row r="291" spans="1:5" x14ac:dyDescent="0.25">
      <c r="A291" s="34"/>
      <c r="B291" s="20"/>
      <c r="C291" s="20"/>
      <c r="D291" s="20"/>
      <c r="E291" s="20"/>
    </row>
    <row r="292" spans="1:5" x14ac:dyDescent="0.25">
      <c r="A292" s="34"/>
      <c r="B292" s="20"/>
      <c r="C292" s="20"/>
      <c r="D292" s="20"/>
      <c r="E292" s="20"/>
    </row>
    <row r="293" spans="1:5" x14ac:dyDescent="0.25">
      <c r="A293" s="34"/>
      <c r="B293" s="20"/>
      <c r="C293" s="20"/>
      <c r="D293" s="20"/>
      <c r="E293" s="20"/>
    </row>
    <row r="294" spans="1:5" x14ac:dyDescent="0.25">
      <c r="A294" s="34"/>
      <c r="B294" s="20"/>
      <c r="C294" s="20"/>
      <c r="D294" s="20"/>
      <c r="E294" s="20"/>
    </row>
    <row r="295" spans="1:5" x14ac:dyDescent="0.25">
      <c r="A295" s="34"/>
      <c r="B295" s="20"/>
      <c r="C295" s="20"/>
      <c r="D295" s="20"/>
      <c r="E295" s="20"/>
    </row>
    <row r="296" spans="1:5" x14ac:dyDescent="0.25">
      <c r="A296" s="34"/>
      <c r="B296" s="20"/>
      <c r="C296" s="20"/>
      <c r="D296" s="20"/>
      <c r="E296" s="20"/>
    </row>
    <row r="297" spans="1:5" x14ac:dyDescent="0.25">
      <c r="A297" s="34"/>
      <c r="B297" s="20"/>
      <c r="C297" s="20"/>
      <c r="D297" s="20"/>
      <c r="E297" s="20"/>
    </row>
    <row r="298" spans="1:5" x14ac:dyDescent="0.25">
      <c r="A298" s="34"/>
      <c r="B298" s="20"/>
      <c r="C298" s="20"/>
      <c r="D298" s="20"/>
      <c r="E298" s="20"/>
    </row>
    <row r="299" spans="1:5" x14ac:dyDescent="0.25">
      <c r="A299" s="34"/>
      <c r="B299" s="20"/>
      <c r="C299" s="20"/>
      <c r="D299" s="20"/>
      <c r="E299" s="20"/>
    </row>
    <row r="300" spans="1:5" x14ac:dyDescent="0.25">
      <c r="A300" s="34"/>
      <c r="B300" s="20"/>
      <c r="C300" s="20"/>
      <c r="D300" s="20"/>
      <c r="E300" s="20"/>
    </row>
    <row r="301" spans="1:5" x14ac:dyDescent="0.25">
      <c r="A301" s="34"/>
      <c r="B301" s="20"/>
      <c r="C301" s="20"/>
      <c r="D301" s="20"/>
      <c r="E301" s="20"/>
    </row>
    <row r="302" spans="1:5" x14ac:dyDescent="0.25">
      <c r="A302" s="34"/>
      <c r="B302" s="20"/>
      <c r="C302" s="20"/>
      <c r="D302" s="20"/>
      <c r="E302" s="20"/>
    </row>
    <row r="303" spans="1:5" x14ac:dyDescent="0.25">
      <c r="A303" s="34"/>
      <c r="B303" s="20"/>
      <c r="C303" s="20"/>
      <c r="D303" s="20"/>
      <c r="E303" s="20"/>
    </row>
    <row r="304" spans="1:5" x14ac:dyDescent="0.25">
      <c r="A304" s="34"/>
      <c r="B304" s="20"/>
      <c r="C304" s="20"/>
      <c r="D304" s="20"/>
      <c r="E304" s="20"/>
    </row>
    <row r="305" spans="1:5" x14ac:dyDescent="0.25">
      <c r="A305" s="34"/>
      <c r="B305" s="20"/>
      <c r="C305" s="20"/>
      <c r="D305" s="20"/>
      <c r="E305" s="20"/>
    </row>
    <row r="306" spans="1:5" x14ac:dyDescent="0.25">
      <c r="A306" s="34"/>
      <c r="B306" s="20"/>
      <c r="C306" s="20"/>
      <c r="D306" s="20"/>
      <c r="E306" s="20"/>
    </row>
    <row r="307" spans="1:5" x14ac:dyDescent="0.25">
      <c r="A307" s="34"/>
      <c r="B307" s="20"/>
      <c r="C307" s="20"/>
      <c r="D307" s="20"/>
      <c r="E307" s="20"/>
    </row>
    <row r="308" spans="1:5" x14ac:dyDescent="0.25">
      <c r="A308" s="34"/>
      <c r="B308" s="20"/>
      <c r="C308" s="20"/>
      <c r="D308" s="20"/>
      <c r="E308" s="20"/>
    </row>
    <row r="309" spans="1:5" x14ac:dyDescent="0.25">
      <c r="A309" s="34"/>
      <c r="B309" s="20"/>
      <c r="C309" s="20"/>
      <c r="D309" s="20"/>
      <c r="E309" s="20"/>
    </row>
    <row r="310" spans="1:5" x14ac:dyDescent="0.25">
      <c r="A310" s="34"/>
      <c r="B310" s="20"/>
      <c r="C310" s="20"/>
      <c r="D310" s="20"/>
      <c r="E310" s="20"/>
    </row>
    <row r="311" spans="1:5" x14ac:dyDescent="0.25">
      <c r="A311" s="34"/>
      <c r="B311" s="20"/>
      <c r="C311" s="20"/>
      <c r="D311" s="20"/>
      <c r="E311" s="20"/>
    </row>
    <row r="312" spans="1:5" x14ac:dyDescent="0.25">
      <c r="A312" s="34"/>
      <c r="B312" s="20"/>
      <c r="C312" s="20"/>
      <c r="D312" s="20"/>
      <c r="E312" s="20"/>
    </row>
    <row r="313" spans="1:5" x14ac:dyDescent="0.25">
      <c r="A313" s="34"/>
      <c r="B313" s="20"/>
      <c r="C313" s="20"/>
      <c r="D313" s="20"/>
      <c r="E313" s="20"/>
    </row>
    <row r="314" spans="1:5" x14ac:dyDescent="0.25">
      <c r="A314" s="34"/>
      <c r="B314" s="20"/>
      <c r="C314" s="20"/>
      <c r="D314" s="20"/>
      <c r="E314" s="20"/>
    </row>
    <row r="315" spans="1:5" x14ac:dyDescent="0.25">
      <c r="A315" s="34"/>
      <c r="B315" s="20"/>
      <c r="C315" s="20"/>
      <c r="D315" s="20"/>
      <c r="E315" s="20"/>
    </row>
    <row r="316" spans="1:5" x14ac:dyDescent="0.25">
      <c r="A316" s="34"/>
      <c r="B316" s="20"/>
      <c r="C316" s="20"/>
      <c r="D316" s="20"/>
      <c r="E316" s="20"/>
    </row>
    <row r="317" spans="1:5" x14ac:dyDescent="0.25">
      <c r="A317" s="34"/>
      <c r="B317" s="20"/>
      <c r="C317" s="20"/>
      <c r="D317" s="20"/>
      <c r="E317" s="20"/>
    </row>
    <row r="318" spans="1:5" x14ac:dyDescent="0.25">
      <c r="A318" s="34"/>
      <c r="B318" s="20"/>
      <c r="C318" s="20"/>
      <c r="D318" s="20"/>
      <c r="E318" s="20"/>
    </row>
    <row r="319" spans="1:5" x14ac:dyDescent="0.25">
      <c r="A319" s="34"/>
      <c r="B319" s="20"/>
      <c r="C319" s="20"/>
      <c r="D319" s="20"/>
      <c r="E319" s="20"/>
    </row>
    <row r="320" spans="1:5" x14ac:dyDescent="0.25">
      <c r="A320" s="34"/>
      <c r="B320" s="20"/>
      <c r="C320" s="20"/>
      <c r="D320" s="20"/>
      <c r="E320" s="20"/>
    </row>
    <row r="321" spans="1:5" x14ac:dyDescent="0.25">
      <c r="A321" s="34"/>
      <c r="B321" s="20"/>
      <c r="C321" s="20"/>
      <c r="D321" s="20"/>
      <c r="E321" s="20"/>
    </row>
    <row r="322" spans="1:5" x14ac:dyDescent="0.25">
      <c r="A322" s="34"/>
      <c r="B322" s="20"/>
      <c r="C322" s="20"/>
      <c r="D322" s="20"/>
      <c r="E322" s="20"/>
    </row>
    <row r="323" spans="1:5" x14ac:dyDescent="0.25">
      <c r="A323" s="34"/>
      <c r="B323" s="20"/>
      <c r="C323" s="20"/>
      <c r="D323" s="20"/>
      <c r="E323" s="20"/>
    </row>
    <row r="324" spans="1:5" x14ac:dyDescent="0.25">
      <c r="A324" s="34"/>
      <c r="B324" s="20"/>
      <c r="C324" s="20"/>
      <c r="D324" s="20"/>
      <c r="E324" s="20"/>
    </row>
    <row r="325" spans="1:5" x14ac:dyDescent="0.25">
      <c r="A325" s="34"/>
      <c r="B325" s="20"/>
      <c r="C325" s="20"/>
      <c r="D325" s="20"/>
      <c r="E325" s="20"/>
    </row>
    <row r="326" spans="1:5" x14ac:dyDescent="0.25">
      <c r="A326" s="34"/>
      <c r="B326" s="20"/>
      <c r="C326" s="20"/>
      <c r="D326" s="20"/>
      <c r="E326" s="20"/>
    </row>
    <row r="327" spans="1:5" x14ac:dyDescent="0.25">
      <c r="A327" s="34"/>
      <c r="B327" s="20"/>
      <c r="C327" s="20"/>
      <c r="D327" s="20"/>
      <c r="E327" s="20"/>
    </row>
    <row r="328" spans="1:5" x14ac:dyDescent="0.25">
      <c r="A328" s="34"/>
      <c r="B328" s="20"/>
      <c r="C328" s="20"/>
      <c r="D328" s="20"/>
      <c r="E328" s="20"/>
    </row>
    <row r="329" spans="1:5" x14ac:dyDescent="0.25">
      <c r="A329" s="34"/>
      <c r="B329" s="20"/>
      <c r="C329" s="20"/>
      <c r="D329" s="20"/>
      <c r="E329" s="20"/>
    </row>
    <row r="330" spans="1:5" x14ac:dyDescent="0.25">
      <c r="A330" s="34"/>
      <c r="B330" s="20"/>
      <c r="C330" s="20"/>
      <c r="D330" s="20"/>
      <c r="E330" s="20"/>
    </row>
    <row r="331" spans="1:5" x14ac:dyDescent="0.25">
      <c r="A331" s="34"/>
      <c r="B331" s="20"/>
      <c r="C331" s="20"/>
      <c r="D331" s="20"/>
      <c r="E331" s="20"/>
    </row>
    <row r="332" spans="1:5" x14ac:dyDescent="0.25">
      <c r="A332" s="34"/>
      <c r="B332" s="20"/>
      <c r="C332" s="20"/>
      <c r="D332" s="20"/>
      <c r="E332" s="20"/>
    </row>
    <row r="333" spans="1:5" x14ac:dyDescent="0.25">
      <c r="A333" s="34"/>
      <c r="B333" s="20"/>
      <c r="C333" s="20"/>
      <c r="D333" s="20"/>
      <c r="E333" s="20"/>
    </row>
    <row r="334" spans="1:5" x14ac:dyDescent="0.25">
      <c r="A334" s="34"/>
      <c r="B334" s="20"/>
      <c r="C334" s="20"/>
      <c r="D334" s="20"/>
      <c r="E334" s="20"/>
    </row>
    <row r="335" spans="1:5" x14ac:dyDescent="0.25">
      <c r="A335" s="34"/>
      <c r="B335" s="20"/>
      <c r="C335" s="20"/>
      <c r="D335" s="20"/>
      <c r="E335" s="20"/>
    </row>
    <row r="336" spans="1:5" x14ac:dyDescent="0.25">
      <c r="A336" s="34"/>
      <c r="B336" s="20"/>
      <c r="C336" s="20"/>
      <c r="D336" s="20"/>
      <c r="E336" s="20"/>
    </row>
    <row r="337" spans="1:5" x14ac:dyDescent="0.25">
      <c r="A337" s="34"/>
      <c r="B337" s="20"/>
      <c r="C337" s="20"/>
      <c r="D337" s="20"/>
      <c r="E337" s="20"/>
    </row>
    <row r="338" spans="1:5" x14ac:dyDescent="0.25">
      <c r="A338" s="34"/>
      <c r="B338" s="20"/>
      <c r="C338" s="20"/>
      <c r="D338" s="20"/>
      <c r="E338" s="20"/>
    </row>
    <row r="339" spans="1:5" x14ac:dyDescent="0.25">
      <c r="A339" s="34"/>
      <c r="B339" s="20"/>
      <c r="C339" s="20"/>
      <c r="D339" s="20"/>
      <c r="E339" s="20"/>
    </row>
    <row r="340" spans="1:5" x14ac:dyDescent="0.25">
      <c r="A340" s="34"/>
      <c r="B340" s="20"/>
      <c r="C340" s="20"/>
      <c r="D340" s="20"/>
      <c r="E340" s="20"/>
    </row>
    <row r="341" spans="1:5" x14ac:dyDescent="0.25">
      <c r="A341" s="34"/>
      <c r="B341" s="20"/>
      <c r="C341" s="20"/>
      <c r="D341" s="20"/>
      <c r="E341" s="20"/>
    </row>
    <row r="342" spans="1:5" x14ac:dyDescent="0.25">
      <c r="A342" s="34"/>
      <c r="B342" s="20"/>
      <c r="C342" s="20"/>
      <c r="D342" s="20"/>
      <c r="E342" s="20"/>
    </row>
    <row r="343" spans="1:5" x14ac:dyDescent="0.25">
      <c r="A343" s="34"/>
      <c r="B343" s="20"/>
      <c r="C343" s="20"/>
      <c r="D343" s="20"/>
      <c r="E343" s="20"/>
    </row>
    <row r="344" spans="1:5" x14ac:dyDescent="0.25">
      <c r="A344" s="34"/>
      <c r="B344" s="20"/>
      <c r="C344" s="20"/>
      <c r="D344" s="20"/>
      <c r="E344" s="20"/>
    </row>
    <row r="345" spans="1:5" x14ac:dyDescent="0.25">
      <c r="A345" s="34"/>
      <c r="B345" s="20"/>
      <c r="C345" s="20"/>
      <c r="D345" s="20"/>
      <c r="E345" s="20"/>
    </row>
    <row r="346" spans="1:5" x14ac:dyDescent="0.25">
      <c r="A346" s="34"/>
      <c r="B346" s="20"/>
      <c r="C346" s="20"/>
      <c r="D346" s="20"/>
      <c r="E346" s="20"/>
    </row>
    <row r="347" spans="1:5" x14ac:dyDescent="0.25">
      <c r="A347" s="34"/>
      <c r="B347" s="20"/>
      <c r="C347" s="20"/>
      <c r="D347" s="20"/>
      <c r="E347" s="20"/>
    </row>
    <row r="348" spans="1:5" x14ac:dyDescent="0.25">
      <c r="A348" s="34"/>
      <c r="B348" s="20"/>
      <c r="C348" s="20"/>
      <c r="D348" s="20"/>
      <c r="E348" s="20"/>
    </row>
    <row r="349" spans="1:5" x14ac:dyDescent="0.25">
      <c r="A349" s="34"/>
      <c r="B349" s="20"/>
      <c r="C349" s="20"/>
      <c r="D349" s="20"/>
      <c r="E349" s="20"/>
    </row>
    <row r="350" spans="1:5" x14ac:dyDescent="0.25">
      <c r="A350" s="34"/>
      <c r="B350" s="20"/>
      <c r="C350" s="20"/>
      <c r="D350" s="20"/>
      <c r="E350" s="20"/>
    </row>
    <row r="351" spans="1:5" x14ac:dyDescent="0.25">
      <c r="A351" s="34"/>
      <c r="B351" s="20"/>
      <c r="C351" s="20"/>
      <c r="D351" s="20"/>
      <c r="E351" s="20"/>
    </row>
    <row r="352" spans="1:5" x14ac:dyDescent="0.25">
      <c r="A352" s="34"/>
      <c r="B352" s="20"/>
      <c r="C352" s="20"/>
      <c r="D352" s="20"/>
      <c r="E352" s="20"/>
    </row>
    <row r="353" spans="1:5" x14ac:dyDescent="0.25">
      <c r="A353" s="34"/>
      <c r="B353" s="20"/>
      <c r="C353" s="20"/>
      <c r="D353" s="20"/>
      <c r="E353" s="20"/>
    </row>
    <row r="354" spans="1:5" x14ac:dyDescent="0.25">
      <c r="A354" s="34"/>
      <c r="B354" s="20"/>
      <c r="C354" s="20"/>
      <c r="D354" s="20"/>
      <c r="E354" s="20"/>
    </row>
    <row r="355" spans="1:5" x14ac:dyDescent="0.25">
      <c r="A355" s="34"/>
      <c r="B355" s="20"/>
      <c r="C355" s="20"/>
      <c r="D355" s="20"/>
      <c r="E355" s="20"/>
    </row>
    <row r="356" spans="1:5" x14ac:dyDescent="0.25">
      <c r="A356" s="34"/>
      <c r="B356" s="20"/>
      <c r="C356" s="20"/>
      <c r="D356" s="20"/>
      <c r="E356" s="20"/>
    </row>
    <row r="357" spans="1:5" x14ac:dyDescent="0.25">
      <c r="A357" s="34"/>
      <c r="B357" s="20"/>
      <c r="C357" s="20"/>
      <c r="D357" s="20"/>
      <c r="E357" s="20"/>
    </row>
    <row r="358" spans="1:5" x14ac:dyDescent="0.25">
      <c r="A358" s="34"/>
      <c r="B358" s="20"/>
      <c r="C358" s="20"/>
      <c r="D358" s="20"/>
      <c r="E358" s="20"/>
    </row>
    <row r="359" spans="1:5" x14ac:dyDescent="0.25">
      <c r="A359" s="34"/>
      <c r="B359" s="20"/>
      <c r="C359" s="20"/>
      <c r="D359" s="20"/>
      <c r="E359" s="20"/>
    </row>
    <row r="360" spans="1:5" x14ac:dyDescent="0.25">
      <c r="A360" s="34"/>
      <c r="B360" s="20"/>
      <c r="C360" s="20"/>
      <c r="D360" s="20"/>
      <c r="E360" s="20"/>
    </row>
    <row r="361" spans="1:5" x14ac:dyDescent="0.25">
      <c r="A361" s="34"/>
      <c r="B361" s="20"/>
      <c r="C361" s="20"/>
      <c r="D361" s="20"/>
      <c r="E361" s="20"/>
    </row>
    <row r="362" spans="1:5" x14ac:dyDescent="0.25">
      <c r="A362" s="34"/>
      <c r="B362" s="20"/>
      <c r="C362" s="20"/>
      <c r="D362" s="20"/>
      <c r="E362" s="20"/>
    </row>
    <row r="363" spans="1:5" x14ac:dyDescent="0.25">
      <c r="A363" s="34"/>
      <c r="B363" s="20"/>
      <c r="C363" s="20"/>
      <c r="D363" s="20"/>
      <c r="E363" s="20"/>
    </row>
    <row r="364" spans="1:5" x14ac:dyDescent="0.25">
      <c r="A364" s="34"/>
      <c r="B364" s="20"/>
      <c r="C364" s="20"/>
      <c r="D364" s="20"/>
      <c r="E364" s="20"/>
    </row>
    <row r="365" spans="1:5" x14ac:dyDescent="0.25">
      <c r="A365" s="34"/>
      <c r="B365" s="20"/>
      <c r="C365" s="20"/>
      <c r="D365" s="20"/>
      <c r="E365" s="20"/>
    </row>
    <row r="366" spans="1:5" x14ac:dyDescent="0.25">
      <c r="A366" s="34"/>
      <c r="B366" s="20"/>
      <c r="C366" s="20"/>
      <c r="D366" s="20"/>
      <c r="E366" s="20"/>
    </row>
    <row r="367" spans="1:5" x14ac:dyDescent="0.25">
      <c r="A367" s="34"/>
      <c r="B367" s="20"/>
      <c r="C367" s="20"/>
      <c r="D367" s="20"/>
      <c r="E367" s="20"/>
    </row>
    <row r="368" spans="1:5" x14ac:dyDescent="0.25">
      <c r="A368" s="34"/>
      <c r="B368" s="20"/>
      <c r="C368" s="20"/>
      <c r="D368" s="20"/>
      <c r="E368" s="20"/>
    </row>
    <row r="369" spans="1:5" x14ac:dyDescent="0.25">
      <c r="A369" s="34"/>
      <c r="B369" s="20"/>
      <c r="C369" s="20"/>
      <c r="D369" s="20"/>
      <c r="E369" s="20"/>
    </row>
    <row r="370" spans="1:5" x14ac:dyDescent="0.25">
      <c r="A370" s="34"/>
      <c r="B370" s="20"/>
      <c r="C370" s="20"/>
      <c r="D370" s="20"/>
      <c r="E370" s="20"/>
    </row>
    <row r="371" spans="1:5" x14ac:dyDescent="0.25">
      <c r="A371" s="34"/>
      <c r="B371" s="20"/>
      <c r="C371" s="20"/>
      <c r="D371" s="20"/>
      <c r="E371" s="20"/>
    </row>
    <row r="372" spans="1:5" x14ac:dyDescent="0.25">
      <c r="A372" s="34"/>
      <c r="B372" s="20"/>
      <c r="C372" s="20"/>
      <c r="D372" s="20"/>
      <c r="E372" s="20"/>
    </row>
    <row r="373" spans="1:5" x14ac:dyDescent="0.25">
      <c r="A373" s="34"/>
      <c r="B373" s="20"/>
      <c r="C373" s="20"/>
      <c r="D373" s="20"/>
      <c r="E373" s="20"/>
    </row>
    <row r="374" spans="1:5" x14ac:dyDescent="0.25">
      <c r="A374" s="34"/>
      <c r="B374" s="20"/>
      <c r="C374" s="20"/>
      <c r="D374" s="20"/>
      <c r="E374" s="20"/>
    </row>
    <row r="375" spans="1:5" x14ac:dyDescent="0.25">
      <c r="A375" s="34"/>
      <c r="B375" s="20"/>
      <c r="C375" s="20"/>
      <c r="D375" s="20"/>
      <c r="E375" s="20"/>
    </row>
    <row r="376" spans="1:5" x14ac:dyDescent="0.25">
      <c r="A376" s="34"/>
      <c r="B376" s="20"/>
      <c r="C376" s="20"/>
      <c r="D376" s="20"/>
      <c r="E376" s="20"/>
    </row>
    <row r="377" spans="1:5" x14ac:dyDescent="0.25">
      <c r="A377" s="34"/>
      <c r="B377" s="20"/>
      <c r="C377" s="20"/>
      <c r="D377" s="20"/>
      <c r="E377" s="20"/>
    </row>
    <row r="378" spans="1:5" x14ac:dyDescent="0.25">
      <c r="A378" s="34"/>
      <c r="B378" s="20"/>
      <c r="C378" s="20"/>
      <c r="D378" s="20"/>
      <c r="E378" s="20"/>
    </row>
    <row r="379" spans="1:5" x14ac:dyDescent="0.25">
      <c r="A379" s="34"/>
      <c r="B379" s="20"/>
      <c r="C379" s="20"/>
      <c r="D379" s="20"/>
      <c r="E379" s="20"/>
    </row>
    <row r="380" spans="1:5" x14ac:dyDescent="0.25">
      <c r="A380" s="34"/>
      <c r="B380" s="20"/>
      <c r="C380" s="20"/>
      <c r="D380" s="20"/>
      <c r="E380" s="20"/>
    </row>
    <row r="381" spans="1:5" x14ac:dyDescent="0.25">
      <c r="A381" s="34"/>
      <c r="B381" s="20"/>
      <c r="C381" s="20"/>
      <c r="D381" s="20"/>
      <c r="E381" s="20"/>
    </row>
    <row r="382" spans="1:5" x14ac:dyDescent="0.25">
      <c r="A382" s="34"/>
      <c r="B382" s="20"/>
      <c r="C382" s="20"/>
      <c r="D382" s="20"/>
      <c r="E382" s="20"/>
    </row>
    <row r="383" spans="1:5" x14ac:dyDescent="0.25">
      <c r="A383" s="34"/>
      <c r="B383" s="20"/>
      <c r="C383" s="20"/>
      <c r="D383" s="20"/>
      <c r="E383" s="20"/>
    </row>
    <row r="384" spans="1:5" x14ac:dyDescent="0.25">
      <c r="A384" s="34"/>
      <c r="B384" s="20"/>
      <c r="C384" s="20"/>
      <c r="D384" s="20"/>
      <c r="E384" s="20"/>
    </row>
    <row r="385" spans="1:5" x14ac:dyDescent="0.25">
      <c r="A385" s="34"/>
      <c r="B385" s="20"/>
      <c r="C385" s="20"/>
      <c r="D385" s="20"/>
      <c r="E385" s="20"/>
    </row>
    <row r="386" spans="1:5" x14ac:dyDescent="0.25">
      <c r="A386" s="34"/>
      <c r="B386" s="20"/>
      <c r="C386" s="20"/>
      <c r="D386" s="20"/>
      <c r="E386" s="20"/>
    </row>
    <row r="387" spans="1:5" x14ac:dyDescent="0.25">
      <c r="A387" s="34"/>
      <c r="B387" s="20"/>
      <c r="C387" s="20"/>
      <c r="D387" s="20"/>
      <c r="E387" s="20"/>
    </row>
    <row r="388" spans="1:5" x14ac:dyDescent="0.25">
      <c r="A388" s="34"/>
      <c r="B388" s="20"/>
      <c r="C388" s="20"/>
      <c r="D388" s="20"/>
      <c r="E388" s="20"/>
    </row>
    <row r="389" spans="1:5" x14ac:dyDescent="0.25">
      <c r="A389" s="34"/>
      <c r="B389" s="20"/>
      <c r="C389" s="20"/>
      <c r="D389" s="20"/>
      <c r="E389" s="20"/>
    </row>
    <row r="390" spans="1:5" x14ac:dyDescent="0.25">
      <c r="A390" s="34"/>
      <c r="B390" s="20"/>
      <c r="C390" s="20"/>
      <c r="D390" s="20"/>
      <c r="E390" s="20"/>
    </row>
    <row r="391" spans="1:5" x14ac:dyDescent="0.25">
      <c r="A391" s="34"/>
      <c r="B391" s="20"/>
      <c r="C391" s="20"/>
      <c r="D391" s="20"/>
      <c r="E391" s="20"/>
    </row>
    <row r="392" spans="1:5" x14ac:dyDescent="0.25">
      <c r="A392" s="34"/>
      <c r="B392" s="20"/>
      <c r="C392" s="20"/>
      <c r="D392" s="20"/>
      <c r="E392" s="20"/>
    </row>
    <row r="393" spans="1:5" x14ac:dyDescent="0.25">
      <c r="A393" s="34"/>
      <c r="B393" s="20"/>
      <c r="C393" s="20"/>
      <c r="D393" s="20"/>
      <c r="E393" s="20"/>
    </row>
    <row r="394" spans="1:5" x14ac:dyDescent="0.25">
      <c r="A394" s="34"/>
      <c r="B394" s="20"/>
      <c r="C394" s="20"/>
      <c r="D394" s="20"/>
      <c r="E394" s="20"/>
    </row>
    <row r="395" spans="1:5" x14ac:dyDescent="0.25">
      <c r="A395" s="34"/>
      <c r="B395" s="20"/>
      <c r="C395" s="20"/>
      <c r="D395" s="20"/>
      <c r="E395" s="20"/>
    </row>
    <row r="396" spans="1:5" x14ac:dyDescent="0.25">
      <c r="A396" s="34"/>
      <c r="B396" s="20"/>
      <c r="C396" s="20"/>
      <c r="D396" s="20"/>
      <c r="E396" s="20"/>
    </row>
    <row r="397" spans="1:5" x14ac:dyDescent="0.25">
      <c r="A397" s="34"/>
      <c r="B397" s="20"/>
      <c r="C397" s="20"/>
      <c r="D397" s="20"/>
      <c r="E397" s="20"/>
    </row>
    <row r="398" spans="1:5" x14ac:dyDescent="0.25">
      <c r="A398" s="34"/>
      <c r="B398" s="20"/>
      <c r="C398" s="20"/>
      <c r="D398" s="20"/>
      <c r="E398" s="20"/>
    </row>
    <row r="399" spans="1:5" x14ac:dyDescent="0.25">
      <c r="A399" s="34"/>
      <c r="B399" s="20"/>
      <c r="C399" s="20"/>
      <c r="D399" s="20"/>
      <c r="E399" s="20"/>
    </row>
    <row r="400" spans="1:5" x14ac:dyDescent="0.25">
      <c r="A400" s="34"/>
      <c r="B400" s="20"/>
      <c r="C400" s="20"/>
      <c r="D400" s="20"/>
      <c r="E400" s="20"/>
    </row>
    <row r="401" spans="1:5" x14ac:dyDescent="0.25">
      <c r="A401" s="34"/>
      <c r="B401" s="20"/>
      <c r="C401" s="20"/>
      <c r="D401" s="20"/>
      <c r="E401" s="20"/>
    </row>
    <row r="402" spans="1:5" x14ac:dyDescent="0.25">
      <c r="A402" s="34"/>
      <c r="B402" s="20"/>
      <c r="C402" s="20"/>
      <c r="D402" s="20"/>
      <c r="E402" s="20"/>
    </row>
    <row r="403" spans="1:5" x14ac:dyDescent="0.25">
      <c r="A403" s="34"/>
      <c r="B403" s="20"/>
      <c r="C403" s="20"/>
      <c r="D403" s="20"/>
      <c r="E403" s="20"/>
    </row>
    <row r="404" spans="1:5" x14ac:dyDescent="0.25">
      <c r="A404" s="34"/>
      <c r="B404" s="20"/>
      <c r="C404" s="20"/>
      <c r="D404" s="20"/>
      <c r="E404" s="20"/>
    </row>
    <row r="405" spans="1:5" x14ac:dyDescent="0.25">
      <c r="A405" s="34"/>
      <c r="B405" s="20"/>
      <c r="C405" s="20"/>
      <c r="D405" s="20"/>
      <c r="E405" s="20"/>
    </row>
    <row r="406" spans="1:5" x14ac:dyDescent="0.25">
      <c r="A406" s="34"/>
      <c r="B406" s="20"/>
      <c r="C406" s="20"/>
      <c r="D406" s="20"/>
      <c r="E406" s="20"/>
    </row>
    <row r="407" spans="1:5" x14ac:dyDescent="0.25">
      <c r="A407" s="34"/>
      <c r="B407" s="20"/>
      <c r="C407" s="20"/>
      <c r="D407" s="20"/>
      <c r="E407" s="20"/>
    </row>
    <row r="408" spans="1:5" x14ac:dyDescent="0.25">
      <c r="A408" s="34"/>
      <c r="B408" s="20"/>
      <c r="C408" s="20"/>
      <c r="D408" s="20"/>
      <c r="E408" s="20"/>
    </row>
    <row r="409" spans="1:5" x14ac:dyDescent="0.25">
      <c r="A409" s="34"/>
      <c r="B409" s="20"/>
      <c r="C409" s="20"/>
      <c r="D409" s="20"/>
      <c r="E409" s="20"/>
    </row>
    <row r="410" spans="1:5" x14ac:dyDescent="0.25">
      <c r="A410" s="34"/>
      <c r="B410" s="20"/>
      <c r="C410" s="20"/>
      <c r="D410" s="20"/>
      <c r="E410" s="20"/>
    </row>
    <row r="411" spans="1:5" x14ac:dyDescent="0.25">
      <c r="A411" s="34"/>
      <c r="B411" s="20"/>
      <c r="C411" s="20"/>
      <c r="D411" s="20"/>
      <c r="E411" s="20"/>
    </row>
    <row r="412" spans="1:5" x14ac:dyDescent="0.25">
      <c r="A412" s="34"/>
      <c r="B412" s="20"/>
      <c r="C412" s="20"/>
      <c r="D412" s="20"/>
      <c r="E412" s="20"/>
    </row>
    <row r="413" spans="1:5" x14ac:dyDescent="0.25">
      <c r="A413" s="34"/>
      <c r="B413" s="20"/>
      <c r="C413" s="20"/>
      <c r="D413" s="20"/>
      <c r="E413" s="20"/>
    </row>
    <row r="414" spans="1:5" x14ac:dyDescent="0.25">
      <c r="A414" s="34"/>
      <c r="B414" s="20"/>
      <c r="C414" s="20"/>
      <c r="D414" s="20"/>
      <c r="E414" s="20"/>
    </row>
    <row r="415" spans="1:5" x14ac:dyDescent="0.25">
      <c r="A415" s="34"/>
      <c r="B415" s="20"/>
      <c r="C415" s="20"/>
      <c r="D415" s="20"/>
      <c r="E415" s="20"/>
    </row>
    <row r="416" spans="1:5" x14ac:dyDescent="0.25">
      <c r="A416" s="34"/>
      <c r="B416" s="20"/>
      <c r="C416" s="20"/>
      <c r="D416" s="20"/>
      <c r="E416" s="20"/>
    </row>
    <row r="417" spans="1:5" x14ac:dyDescent="0.25">
      <c r="A417" s="34"/>
      <c r="B417" s="20"/>
      <c r="C417" s="20"/>
      <c r="D417" s="20"/>
      <c r="E417" s="20"/>
    </row>
    <row r="418" spans="1:5" x14ac:dyDescent="0.25">
      <c r="A418" s="34"/>
      <c r="B418" s="20"/>
      <c r="C418" s="20"/>
      <c r="D418" s="20"/>
      <c r="E418" s="20"/>
    </row>
    <row r="419" spans="1:5" x14ac:dyDescent="0.25">
      <c r="A419" s="34"/>
      <c r="B419" s="20"/>
      <c r="C419" s="20"/>
      <c r="D419" s="20"/>
      <c r="E419" s="20"/>
    </row>
    <row r="420" spans="1:5" x14ac:dyDescent="0.25">
      <c r="A420" s="34"/>
      <c r="B420" s="20"/>
      <c r="C420" s="20"/>
      <c r="D420" s="20"/>
      <c r="E420" s="20"/>
    </row>
    <row r="421" spans="1:5" x14ac:dyDescent="0.25">
      <c r="A421" s="34"/>
      <c r="B421" s="20"/>
      <c r="C421" s="20"/>
      <c r="D421" s="20"/>
      <c r="E421" s="20"/>
    </row>
    <row r="422" spans="1:5" x14ac:dyDescent="0.25">
      <c r="A422" s="34"/>
      <c r="B422" s="20"/>
      <c r="C422" s="20"/>
      <c r="D422" s="20"/>
      <c r="E422" s="20"/>
    </row>
    <row r="423" spans="1:5" x14ac:dyDescent="0.25">
      <c r="A423" s="34"/>
      <c r="B423" s="20"/>
      <c r="C423" s="20"/>
      <c r="D423" s="20"/>
      <c r="E423" s="20"/>
    </row>
    <row r="424" spans="1:5" x14ac:dyDescent="0.25">
      <c r="A424" s="34"/>
      <c r="B424" s="20"/>
      <c r="C424" s="20"/>
      <c r="D424" s="20"/>
      <c r="E424" s="20"/>
    </row>
    <row r="425" spans="1:5" x14ac:dyDescent="0.25">
      <c r="A425" s="34"/>
      <c r="B425" s="20"/>
      <c r="C425" s="20"/>
      <c r="D425" s="20"/>
      <c r="E425" s="20"/>
    </row>
    <row r="426" spans="1:5" x14ac:dyDescent="0.25">
      <c r="A426" s="34"/>
      <c r="B426" s="20"/>
      <c r="C426" s="20"/>
      <c r="D426" s="20"/>
      <c r="E426" s="20"/>
    </row>
    <row r="427" spans="1:5" x14ac:dyDescent="0.25">
      <c r="A427" s="34"/>
      <c r="B427" s="20"/>
      <c r="C427" s="20"/>
      <c r="D427" s="20"/>
      <c r="E427" s="20"/>
    </row>
    <row r="428" spans="1:5" x14ac:dyDescent="0.25">
      <c r="A428" s="34"/>
      <c r="B428" s="20"/>
      <c r="C428" s="20"/>
      <c r="D428" s="20"/>
      <c r="E428" s="20"/>
    </row>
    <row r="429" spans="1:5" x14ac:dyDescent="0.25">
      <c r="A429" s="34"/>
      <c r="B429" s="20"/>
      <c r="C429" s="20"/>
      <c r="D429" s="20"/>
      <c r="E429" s="20"/>
    </row>
    <row r="430" spans="1:5" x14ac:dyDescent="0.25">
      <c r="A430" s="34"/>
      <c r="B430" s="20"/>
      <c r="C430" s="20"/>
      <c r="D430" s="20"/>
      <c r="E430" s="20"/>
    </row>
    <row r="431" spans="1:5" x14ac:dyDescent="0.25">
      <c r="A431" s="34"/>
      <c r="B431" s="20"/>
      <c r="C431" s="20"/>
      <c r="D431" s="20"/>
      <c r="E431" s="20"/>
    </row>
    <row r="432" spans="1:5" x14ac:dyDescent="0.25">
      <c r="A432" s="34"/>
      <c r="B432" s="20"/>
      <c r="C432" s="20"/>
      <c r="D432" s="20"/>
      <c r="E432" s="20"/>
    </row>
    <row r="433" spans="1:5" x14ac:dyDescent="0.25">
      <c r="A433" s="34"/>
      <c r="B433" s="20"/>
      <c r="C433" s="20"/>
      <c r="D433" s="20"/>
      <c r="E433" s="20"/>
    </row>
    <row r="434" spans="1:5" x14ac:dyDescent="0.25">
      <c r="A434" s="34"/>
      <c r="B434" s="20"/>
      <c r="C434" s="20"/>
      <c r="D434" s="20"/>
      <c r="E434" s="20"/>
    </row>
    <row r="435" spans="1:5" x14ac:dyDescent="0.25">
      <c r="A435" s="34"/>
      <c r="B435" s="20"/>
      <c r="C435" s="20"/>
      <c r="D435" s="20"/>
      <c r="E435" s="20"/>
    </row>
    <row r="436" spans="1:5" x14ac:dyDescent="0.25">
      <c r="A436" s="34"/>
      <c r="B436" s="20"/>
      <c r="C436" s="20"/>
      <c r="D436" s="20"/>
      <c r="E436" s="20"/>
    </row>
    <row r="437" spans="1:5" x14ac:dyDescent="0.25">
      <c r="A437" s="34"/>
      <c r="B437" s="20"/>
      <c r="C437" s="20"/>
      <c r="D437" s="20"/>
      <c r="E437" s="20"/>
    </row>
    <row r="438" spans="1:5" x14ac:dyDescent="0.25">
      <c r="A438" s="34"/>
      <c r="B438" s="20"/>
      <c r="C438" s="20"/>
      <c r="D438" s="20"/>
      <c r="E438" s="20"/>
    </row>
    <row r="439" spans="1:5" x14ac:dyDescent="0.25">
      <c r="A439" s="34"/>
      <c r="B439" s="20"/>
      <c r="C439" s="20"/>
      <c r="D439" s="20"/>
      <c r="E439" s="20"/>
    </row>
    <row r="440" spans="1:5" x14ac:dyDescent="0.25">
      <c r="A440" s="34"/>
      <c r="B440" s="20"/>
      <c r="C440" s="20"/>
      <c r="D440" s="20"/>
      <c r="E440" s="20"/>
    </row>
    <row r="441" spans="1:5" x14ac:dyDescent="0.25">
      <c r="A441" s="20"/>
      <c r="B441" s="20"/>
      <c r="C441" s="20"/>
      <c r="D441" s="20"/>
      <c r="E441" s="20"/>
    </row>
    <row r="442" spans="1:5" x14ac:dyDescent="0.25">
      <c r="A442" s="20"/>
      <c r="B442" s="20"/>
      <c r="C442" s="20"/>
      <c r="D442" s="20"/>
      <c r="E442" s="20"/>
    </row>
    <row r="443" spans="1:5" x14ac:dyDescent="0.25">
      <c r="A443" s="20"/>
      <c r="B443" s="20"/>
      <c r="C443" s="20"/>
      <c r="D443" s="20"/>
      <c r="E443" s="20"/>
    </row>
    <row r="444" spans="1:5" x14ac:dyDescent="0.25">
      <c r="A444" s="20"/>
      <c r="B444" s="20"/>
      <c r="C444" s="20"/>
      <c r="D444" s="20"/>
      <c r="E444" s="20"/>
    </row>
    <row r="445" spans="1:5" x14ac:dyDescent="0.25">
      <c r="A445" s="20"/>
      <c r="B445" s="20"/>
      <c r="C445" s="20"/>
      <c r="D445" s="20"/>
      <c r="E445" s="20"/>
    </row>
    <row r="446" spans="1:5" x14ac:dyDescent="0.25">
      <c r="A446" s="20"/>
      <c r="B446" s="20"/>
      <c r="C446" s="20"/>
      <c r="D446" s="20"/>
      <c r="E446" s="20"/>
    </row>
    <row r="447" spans="1:5" x14ac:dyDescent="0.25">
      <c r="A447" s="20"/>
      <c r="B447" s="20"/>
      <c r="C447" s="20"/>
      <c r="D447" s="20"/>
      <c r="E447" s="20"/>
    </row>
    <row r="448" spans="1:5" x14ac:dyDescent="0.25">
      <c r="A448" s="20"/>
      <c r="B448" s="20"/>
      <c r="C448" s="20"/>
      <c r="D448" s="20"/>
      <c r="E448" s="20"/>
    </row>
    <row r="449" spans="1:5" x14ac:dyDescent="0.25">
      <c r="A449" s="20"/>
      <c r="B449" s="20"/>
      <c r="C449" s="20"/>
      <c r="D449" s="20"/>
      <c r="E449" s="20"/>
    </row>
    <row r="450" spans="1:5" x14ac:dyDescent="0.25">
      <c r="A450" s="20"/>
      <c r="B450" s="20"/>
      <c r="C450" s="20"/>
      <c r="D450" s="20"/>
      <c r="E450" s="20"/>
    </row>
    <row r="451" spans="1:5" x14ac:dyDescent="0.25">
      <c r="A451" s="20"/>
      <c r="B451" s="20"/>
      <c r="C451" s="20"/>
      <c r="D451" s="20"/>
      <c r="E451" s="20"/>
    </row>
    <row r="452" spans="1:5" x14ac:dyDescent="0.25">
      <c r="A452" s="20"/>
      <c r="B452" s="20"/>
      <c r="C452" s="20"/>
      <c r="D452" s="20"/>
      <c r="E452" s="20"/>
    </row>
    <row r="453" spans="1:5" x14ac:dyDescent="0.25">
      <c r="A453" s="20"/>
      <c r="B453" s="20"/>
      <c r="C453" s="20"/>
      <c r="D453" s="20"/>
      <c r="E453" s="20"/>
    </row>
    <row r="454" spans="1:5" x14ac:dyDescent="0.25">
      <c r="A454" s="20"/>
      <c r="B454" s="20"/>
      <c r="C454" s="20"/>
      <c r="D454" s="20"/>
      <c r="E454" s="20"/>
    </row>
    <row r="455" spans="1:5" x14ac:dyDescent="0.25">
      <c r="A455" s="20"/>
      <c r="B455" s="20"/>
      <c r="C455" s="20"/>
      <c r="D455" s="20"/>
      <c r="E455" s="20"/>
    </row>
    <row r="456" spans="1:5" x14ac:dyDescent="0.25">
      <c r="A456" s="20"/>
      <c r="B456" s="20"/>
      <c r="C456" s="20"/>
      <c r="D456" s="20"/>
      <c r="E456" s="20"/>
    </row>
    <row r="457" spans="1:5" x14ac:dyDescent="0.25">
      <c r="A457" s="20"/>
      <c r="B457" s="20"/>
      <c r="C457" s="20"/>
      <c r="D457" s="20"/>
      <c r="E457" s="20"/>
    </row>
    <row r="458" spans="1:5" x14ac:dyDescent="0.25">
      <c r="A458" s="20"/>
      <c r="B458" s="20"/>
      <c r="C458" s="20"/>
      <c r="D458" s="20"/>
      <c r="E458" s="20"/>
    </row>
    <row r="459" spans="1:5" x14ac:dyDescent="0.25">
      <c r="A459" s="20"/>
      <c r="B459" s="20"/>
      <c r="C459" s="20"/>
      <c r="D459" s="20"/>
      <c r="E459" s="20"/>
    </row>
    <row r="460" spans="1:5" x14ac:dyDescent="0.25">
      <c r="A460" s="20"/>
      <c r="B460" s="20"/>
      <c r="C460" s="20"/>
      <c r="D460" s="20"/>
      <c r="E460" s="20"/>
    </row>
    <row r="461" spans="1:5" x14ac:dyDescent="0.25">
      <c r="A461" s="20"/>
      <c r="B461" s="20"/>
      <c r="C461" s="20"/>
      <c r="D461" s="20"/>
      <c r="E461" s="20"/>
    </row>
    <row r="462" spans="1:5" x14ac:dyDescent="0.25">
      <c r="A462" s="20"/>
      <c r="B462" s="20"/>
      <c r="C462" s="20"/>
      <c r="D462" s="20"/>
      <c r="E462" s="20"/>
    </row>
    <row r="463" spans="1:5" x14ac:dyDescent="0.25">
      <c r="A463" s="20"/>
      <c r="B463" s="20"/>
      <c r="C463" s="20"/>
      <c r="D463" s="20"/>
      <c r="E463" s="20"/>
    </row>
    <row r="464" spans="1:5" x14ac:dyDescent="0.25">
      <c r="A464" s="20"/>
      <c r="B464" s="20"/>
      <c r="C464" s="20"/>
      <c r="D464" s="20"/>
      <c r="E464" s="20"/>
    </row>
    <row r="465" spans="1:5" x14ac:dyDescent="0.25">
      <c r="A465" s="20"/>
      <c r="B465" s="20"/>
      <c r="C465" s="20"/>
      <c r="D465" s="20"/>
      <c r="E465" s="20"/>
    </row>
    <row r="466" spans="1:5" x14ac:dyDescent="0.25">
      <c r="A466" s="20"/>
      <c r="B466" s="20"/>
      <c r="C466" s="20"/>
      <c r="D466" s="20"/>
      <c r="E466" s="20"/>
    </row>
    <row r="467" spans="1:5" x14ac:dyDescent="0.25">
      <c r="A467" s="20"/>
      <c r="B467" s="20"/>
      <c r="C467" s="20"/>
      <c r="D467" s="20"/>
      <c r="E467" s="20"/>
    </row>
    <row r="468" spans="1:5" x14ac:dyDescent="0.25">
      <c r="A468" s="20"/>
      <c r="B468" s="20"/>
      <c r="C468" s="20"/>
      <c r="D468" s="20"/>
      <c r="E468" s="20"/>
    </row>
    <row r="469" spans="1:5" x14ac:dyDescent="0.25">
      <c r="A469" s="20"/>
      <c r="B469" s="20"/>
      <c r="C469" s="20"/>
      <c r="D469" s="20"/>
      <c r="E469" s="20"/>
    </row>
    <row r="470" spans="1:5" x14ac:dyDescent="0.25">
      <c r="A470" s="20"/>
      <c r="B470" s="20"/>
      <c r="C470" s="20"/>
      <c r="D470" s="20"/>
      <c r="E470" s="20"/>
    </row>
    <row r="471" spans="1:5" x14ac:dyDescent="0.25">
      <c r="A471" s="20"/>
      <c r="B471" s="20"/>
      <c r="C471" s="20"/>
      <c r="D471" s="20"/>
      <c r="E471" s="20"/>
    </row>
    <row r="472" spans="1:5" x14ac:dyDescent="0.25">
      <c r="A472" s="20"/>
      <c r="B472" s="20"/>
      <c r="C472" s="20"/>
      <c r="D472" s="20"/>
      <c r="E472" s="20"/>
    </row>
    <row r="473" spans="1:5" x14ac:dyDescent="0.25">
      <c r="A473" s="20"/>
      <c r="B473" s="20"/>
      <c r="C473" s="20"/>
      <c r="D473" s="20"/>
      <c r="E473" s="20"/>
    </row>
    <row r="474" spans="1:5" x14ac:dyDescent="0.25">
      <c r="A474" s="20"/>
      <c r="B474" s="20"/>
      <c r="C474" s="20"/>
      <c r="D474" s="20"/>
      <c r="E474" s="20"/>
    </row>
    <row r="475" spans="1:5" x14ac:dyDescent="0.25">
      <c r="A475" s="20"/>
      <c r="B475" s="20"/>
      <c r="C475" s="20"/>
      <c r="D475" s="20"/>
      <c r="E475" s="20"/>
    </row>
    <row r="476" spans="1:5" x14ac:dyDescent="0.25">
      <c r="A476" s="20"/>
      <c r="B476" s="20"/>
      <c r="C476" s="20"/>
      <c r="D476" s="20"/>
      <c r="E476" s="20"/>
    </row>
    <row r="477" spans="1:5" x14ac:dyDescent="0.25">
      <c r="A477" s="20"/>
      <c r="B477" s="20"/>
      <c r="E477" s="20"/>
    </row>
    <row r="478" spans="1:5" x14ac:dyDescent="0.25">
      <c r="A478" s="20"/>
      <c r="B478" s="20"/>
    </row>
    <row r="479" spans="1:5" x14ac:dyDescent="0.25">
      <c r="A479" s="20"/>
      <c r="B479" s="20"/>
    </row>
    <row r="480" spans="1:5" x14ac:dyDescent="0.25">
      <c r="A480" s="20"/>
      <c r="B480" s="20"/>
    </row>
    <row r="481" spans="2:2" x14ac:dyDescent="0.25">
      <c r="B481" s="20"/>
    </row>
    <row r="482" spans="2:2" x14ac:dyDescent="0.25">
      <c r="B482" s="20"/>
    </row>
    <row r="483" spans="2:2" x14ac:dyDescent="0.25">
      <c r="B483" s="20"/>
    </row>
    <row r="484" spans="2:2" x14ac:dyDescent="0.25">
      <c r="B484" s="20"/>
    </row>
    <row r="485" spans="2:2" x14ac:dyDescent="0.25">
      <c r="B485" s="20"/>
    </row>
    <row r="486" spans="2:2" x14ac:dyDescent="0.25">
      <c r="B486" s="20"/>
    </row>
    <row r="487" spans="2:2" x14ac:dyDescent="0.25">
      <c r="B487" s="20"/>
    </row>
    <row r="488" spans="2:2" x14ac:dyDescent="0.25">
      <c r="B488" s="20"/>
    </row>
    <row r="489" spans="2:2" x14ac:dyDescent="0.25">
      <c r="B489" s="20"/>
    </row>
    <row r="490" spans="2:2" x14ac:dyDescent="0.25">
      <c r="B490" s="20"/>
    </row>
    <row r="491" spans="2:2" x14ac:dyDescent="0.25">
      <c r="B491" s="20"/>
    </row>
    <row r="492" spans="2:2" x14ac:dyDescent="0.25">
      <c r="B492" s="20"/>
    </row>
    <row r="493" spans="2:2" x14ac:dyDescent="0.25">
      <c r="B493" s="20"/>
    </row>
    <row r="494" spans="2:2" x14ac:dyDescent="0.25">
      <c r="B494" s="20"/>
    </row>
    <row r="495" spans="2:2" x14ac:dyDescent="0.25">
      <c r="B495" s="20"/>
    </row>
    <row r="496" spans="2:2" x14ac:dyDescent="0.25">
      <c r="B496" s="20"/>
    </row>
    <row r="497" spans="2:2" x14ac:dyDescent="0.25">
      <c r="B497" s="20"/>
    </row>
  </sheetData>
  <sheetProtection algorithmName="SHA-512" hashValue="RWQwjDudtD2Xhivi5hHE42ZRXSvsM15UE73+doB0OnF2fkuYjJFTbaT5VOaOF5d5eyBb6rvNRDl0WMcZ/nHAIQ==" saltValue="nRCL09qa7pZGcDaTPYe1Bw==" spinCount="100000" sheet="1" objects="1" scenarios="1"/>
  <dataValidations disablePrompts="1" count="2">
    <dataValidation type="textLength" operator="lessThanOrEqual" allowBlank="1" showInputMessage="1" showErrorMessage="1" errorTitle="Too Many Characters" error="The maximum number of characters that can be entered is 105." sqref="C88 C145:E156 C127:C138" xr:uid="{00000000-0002-0000-0200-000000000000}">
      <formula1>150</formula1>
    </dataValidation>
    <dataValidation type="list" operator="lessThanOrEqual" allowBlank="1" showInputMessage="1" showErrorMessage="1" errorTitle="Too Many Characters" error="The maximum number of characters that can be entered is 105." sqref="C51" xr:uid="{00000000-0002-0000-0200-000001000000}">
      <formula1>"All Open, All Closed, Some are Closed"</formula1>
    </dataValidation>
  </dataValidations>
  <printOptions horizontalCentered="1"/>
  <pageMargins left="0.7" right="0.7" top="0.75" bottom="0.75" header="0.3" footer="0.3"/>
  <pageSetup scale="58" fitToHeight="4" orientation="landscape" r:id="rId1"/>
  <headerFooter>
    <oddFooter>&amp;L&amp;A
Version Date: May 1, 2023</oddFooter>
  </headerFooter>
  <rowBreaks count="5" manualBreakCount="5">
    <brk id="32" max="4" man="1"/>
    <brk id="70" max="4" man="1"/>
    <brk id="113" max="4" man="1"/>
    <brk id="139" max="4" man="1"/>
    <brk id="181" max="4" man="1"/>
  </rowBreaks>
  <drawing r:id="rId2"/>
  <legacyDrawing r:id="rId3"/>
  <controls>
    <mc:AlternateContent xmlns:mc="http://schemas.openxmlformats.org/markup-compatibility/2006">
      <mc:Choice Requires="x14">
        <control shapeId="3073" r:id="rId4" name="CheckBox1">
          <controlPr defaultSize="0" autoLine="0" altText="Yes check box" r:id="rId5">
            <anchor moveWithCells="1">
              <from>
                <xdr:col>2</xdr:col>
                <xdr:colOff>83820</xdr:colOff>
                <xdr:row>33</xdr:row>
                <xdr:rowOff>7620</xdr:rowOff>
              </from>
              <to>
                <xdr:col>2</xdr:col>
                <xdr:colOff>807720</xdr:colOff>
                <xdr:row>33</xdr:row>
                <xdr:rowOff>259080</xdr:rowOff>
              </to>
            </anchor>
          </controlPr>
        </control>
      </mc:Choice>
      <mc:Fallback>
        <control shapeId="3073" r:id="rId4" name="CheckBox1"/>
      </mc:Fallback>
    </mc:AlternateContent>
    <mc:AlternateContent xmlns:mc="http://schemas.openxmlformats.org/markup-compatibility/2006">
      <mc:Choice Requires="x14">
        <control shapeId="3074" r:id="rId6" name="CheckBox2">
          <controlPr defaultSize="0" autoLine="0" altText="No check box" r:id="rId7">
            <anchor moveWithCells="1">
              <from>
                <xdr:col>2</xdr:col>
                <xdr:colOff>815340</xdr:colOff>
                <xdr:row>33</xdr:row>
                <xdr:rowOff>7620</xdr:rowOff>
              </from>
              <to>
                <xdr:col>2</xdr:col>
                <xdr:colOff>1257300</xdr:colOff>
                <xdr:row>34</xdr:row>
                <xdr:rowOff>0</xdr:rowOff>
              </to>
            </anchor>
          </controlPr>
        </control>
      </mc:Choice>
      <mc:Fallback>
        <control shapeId="3074" r:id="rId6" name="CheckBox2"/>
      </mc:Fallback>
    </mc:AlternateContent>
    <mc:AlternateContent xmlns:mc="http://schemas.openxmlformats.org/markup-compatibility/2006">
      <mc:Choice Requires="x14">
        <control shapeId="3079" r:id="rId8" name="CheckBox7">
          <controlPr defaultSize="0" autoLine="0" altText="Yes check box" r:id="rId9">
            <anchor moveWithCells="1">
              <from>
                <xdr:col>2</xdr:col>
                <xdr:colOff>83820</xdr:colOff>
                <xdr:row>36</xdr:row>
                <xdr:rowOff>15240</xdr:rowOff>
              </from>
              <to>
                <xdr:col>2</xdr:col>
                <xdr:colOff>807720</xdr:colOff>
                <xdr:row>36</xdr:row>
                <xdr:rowOff>266700</xdr:rowOff>
              </to>
            </anchor>
          </controlPr>
        </control>
      </mc:Choice>
      <mc:Fallback>
        <control shapeId="3079" r:id="rId8" name="CheckBox7"/>
      </mc:Fallback>
    </mc:AlternateContent>
    <mc:AlternateContent xmlns:mc="http://schemas.openxmlformats.org/markup-compatibility/2006">
      <mc:Choice Requires="x14">
        <control shapeId="3080" r:id="rId10" name="CheckBox8">
          <controlPr defaultSize="0" autoLine="0" altText="No check box" r:id="rId11">
            <anchor moveWithCells="1">
              <from>
                <xdr:col>2</xdr:col>
                <xdr:colOff>815340</xdr:colOff>
                <xdr:row>36</xdr:row>
                <xdr:rowOff>15240</xdr:rowOff>
              </from>
              <to>
                <xdr:col>2</xdr:col>
                <xdr:colOff>1257300</xdr:colOff>
                <xdr:row>37</xdr:row>
                <xdr:rowOff>0</xdr:rowOff>
              </to>
            </anchor>
          </controlPr>
        </control>
      </mc:Choice>
      <mc:Fallback>
        <control shapeId="3080" r:id="rId10" name="CheckBox8"/>
      </mc:Fallback>
    </mc:AlternateContent>
    <mc:AlternateContent xmlns:mc="http://schemas.openxmlformats.org/markup-compatibility/2006">
      <mc:Choice Requires="x14">
        <control shapeId="3083" r:id="rId12" name="CheckBox11">
          <controlPr defaultSize="0" autoLine="0" altText="Yes check box" r:id="rId13">
            <anchor moveWithCells="1">
              <from>
                <xdr:col>2</xdr:col>
                <xdr:colOff>99060</xdr:colOff>
                <xdr:row>39</xdr:row>
                <xdr:rowOff>22860</xdr:rowOff>
              </from>
              <to>
                <xdr:col>2</xdr:col>
                <xdr:colOff>822960</xdr:colOff>
                <xdr:row>39</xdr:row>
                <xdr:rowOff>266700</xdr:rowOff>
              </to>
            </anchor>
          </controlPr>
        </control>
      </mc:Choice>
      <mc:Fallback>
        <control shapeId="3083" r:id="rId12" name="CheckBox11"/>
      </mc:Fallback>
    </mc:AlternateContent>
    <mc:AlternateContent xmlns:mc="http://schemas.openxmlformats.org/markup-compatibility/2006">
      <mc:Choice Requires="x14">
        <control shapeId="3084" r:id="rId14" name="CheckBox12">
          <controlPr defaultSize="0" autoLine="0" altText="No check box" r:id="rId15">
            <anchor moveWithCells="1">
              <from>
                <xdr:col>2</xdr:col>
                <xdr:colOff>815340</xdr:colOff>
                <xdr:row>39</xdr:row>
                <xdr:rowOff>15240</xdr:rowOff>
              </from>
              <to>
                <xdr:col>2</xdr:col>
                <xdr:colOff>1257300</xdr:colOff>
                <xdr:row>40</xdr:row>
                <xdr:rowOff>0</xdr:rowOff>
              </to>
            </anchor>
          </controlPr>
        </control>
      </mc:Choice>
      <mc:Fallback>
        <control shapeId="3084" r:id="rId14" name="CheckBox12"/>
      </mc:Fallback>
    </mc:AlternateContent>
    <mc:AlternateContent xmlns:mc="http://schemas.openxmlformats.org/markup-compatibility/2006">
      <mc:Choice Requires="x14">
        <control shapeId="3123" r:id="rId16" name="CheckBox3">
          <controlPr defaultSize="0" autoLine="0" altText="Yes check box" r:id="rId17">
            <anchor moveWithCells="1">
              <from>
                <xdr:col>2</xdr:col>
                <xdr:colOff>99060</xdr:colOff>
                <xdr:row>34</xdr:row>
                <xdr:rowOff>15240</xdr:rowOff>
              </from>
              <to>
                <xdr:col>2</xdr:col>
                <xdr:colOff>822960</xdr:colOff>
                <xdr:row>34</xdr:row>
                <xdr:rowOff>266700</xdr:rowOff>
              </to>
            </anchor>
          </controlPr>
        </control>
      </mc:Choice>
      <mc:Fallback>
        <control shapeId="3123" r:id="rId16" name="CheckBox3"/>
      </mc:Fallback>
    </mc:AlternateContent>
    <mc:AlternateContent xmlns:mc="http://schemas.openxmlformats.org/markup-compatibility/2006">
      <mc:Choice Requires="x14">
        <control shapeId="3124" r:id="rId18" name="CheckBox4">
          <controlPr defaultSize="0" autoLine="0" altText="No check box" r:id="rId19">
            <anchor moveWithCells="1">
              <from>
                <xdr:col>2</xdr:col>
                <xdr:colOff>830580</xdr:colOff>
                <xdr:row>34</xdr:row>
                <xdr:rowOff>15240</xdr:rowOff>
              </from>
              <to>
                <xdr:col>2</xdr:col>
                <xdr:colOff>1272540</xdr:colOff>
                <xdr:row>35</xdr:row>
                <xdr:rowOff>7620</xdr:rowOff>
              </to>
            </anchor>
          </controlPr>
        </control>
      </mc:Choice>
      <mc:Fallback>
        <control shapeId="3124" r:id="rId18" name="CheckBox4"/>
      </mc:Fallback>
    </mc:AlternateContent>
    <mc:AlternateContent xmlns:mc="http://schemas.openxmlformats.org/markup-compatibility/2006">
      <mc:Choice Requires="x14">
        <control shapeId="3125" r:id="rId20" name="CheckBox9">
          <controlPr defaultSize="0" autoLine="0" altText="Yes check box" r:id="rId21">
            <anchor moveWithCells="1">
              <from>
                <xdr:col>2</xdr:col>
                <xdr:colOff>91440</xdr:colOff>
                <xdr:row>35</xdr:row>
                <xdr:rowOff>7620</xdr:rowOff>
              </from>
              <to>
                <xdr:col>2</xdr:col>
                <xdr:colOff>815340</xdr:colOff>
                <xdr:row>35</xdr:row>
                <xdr:rowOff>266700</xdr:rowOff>
              </to>
            </anchor>
          </controlPr>
        </control>
      </mc:Choice>
      <mc:Fallback>
        <control shapeId="3125" r:id="rId20" name="CheckBox9"/>
      </mc:Fallback>
    </mc:AlternateContent>
    <mc:AlternateContent xmlns:mc="http://schemas.openxmlformats.org/markup-compatibility/2006">
      <mc:Choice Requires="x14">
        <control shapeId="3126" r:id="rId22" name="CheckBox10">
          <controlPr defaultSize="0" autoLine="0" altText="No check box" r:id="rId23">
            <anchor moveWithCells="1">
              <from>
                <xdr:col>2</xdr:col>
                <xdr:colOff>822960</xdr:colOff>
                <xdr:row>35</xdr:row>
                <xdr:rowOff>7620</xdr:rowOff>
              </from>
              <to>
                <xdr:col>2</xdr:col>
                <xdr:colOff>1264920</xdr:colOff>
                <xdr:row>36</xdr:row>
                <xdr:rowOff>0</xdr:rowOff>
              </to>
            </anchor>
          </controlPr>
        </control>
      </mc:Choice>
      <mc:Fallback>
        <control shapeId="3126" r:id="rId22" name="CheckBox10"/>
      </mc:Fallback>
    </mc:AlternateContent>
    <mc:AlternateContent xmlns:mc="http://schemas.openxmlformats.org/markup-compatibility/2006">
      <mc:Choice Requires="x14">
        <control shapeId="3127" r:id="rId24" name="CheckBox5">
          <controlPr defaultSize="0" autoLine="0" altText="Yes check box" r:id="rId25">
            <anchor moveWithCells="1">
              <from>
                <xdr:col>2</xdr:col>
                <xdr:colOff>91440</xdr:colOff>
                <xdr:row>37</xdr:row>
                <xdr:rowOff>7620</xdr:rowOff>
              </from>
              <to>
                <xdr:col>2</xdr:col>
                <xdr:colOff>815340</xdr:colOff>
                <xdr:row>37</xdr:row>
                <xdr:rowOff>266700</xdr:rowOff>
              </to>
            </anchor>
          </controlPr>
        </control>
      </mc:Choice>
      <mc:Fallback>
        <control shapeId="3127" r:id="rId24" name="CheckBox5"/>
      </mc:Fallback>
    </mc:AlternateContent>
    <mc:AlternateContent xmlns:mc="http://schemas.openxmlformats.org/markup-compatibility/2006">
      <mc:Choice Requires="x14">
        <control shapeId="3128" r:id="rId26" name="CheckBox6">
          <controlPr defaultSize="0" autoLine="0" altText="No check box" r:id="rId27">
            <anchor moveWithCells="1">
              <from>
                <xdr:col>2</xdr:col>
                <xdr:colOff>822960</xdr:colOff>
                <xdr:row>37</xdr:row>
                <xdr:rowOff>7620</xdr:rowOff>
              </from>
              <to>
                <xdr:col>2</xdr:col>
                <xdr:colOff>1264920</xdr:colOff>
                <xdr:row>38</xdr:row>
                <xdr:rowOff>0</xdr:rowOff>
              </to>
            </anchor>
          </controlPr>
        </control>
      </mc:Choice>
      <mc:Fallback>
        <control shapeId="3128" r:id="rId26" name="CheckBox6"/>
      </mc:Fallback>
    </mc:AlternateContent>
    <mc:AlternateContent xmlns:mc="http://schemas.openxmlformats.org/markup-compatibility/2006">
      <mc:Choice Requires="x14">
        <control shapeId="3129" r:id="rId28" name="CheckBox13">
          <controlPr defaultSize="0" autoLine="0" altText="Yes check box" r:id="rId29">
            <anchor moveWithCells="1">
              <from>
                <xdr:col>2</xdr:col>
                <xdr:colOff>99060</xdr:colOff>
                <xdr:row>38</xdr:row>
                <xdr:rowOff>7620</xdr:rowOff>
              </from>
              <to>
                <xdr:col>2</xdr:col>
                <xdr:colOff>822960</xdr:colOff>
                <xdr:row>38</xdr:row>
                <xdr:rowOff>266700</xdr:rowOff>
              </to>
            </anchor>
          </controlPr>
        </control>
      </mc:Choice>
      <mc:Fallback>
        <control shapeId="3129" r:id="rId28" name="CheckBox13"/>
      </mc:Fallback>
    </mc:AlternateContent>
    <mc:AlternateContent xmlns:mc="http://schemas.openxmlformats.org/markup-compatibility/2006">
      <mc:Choice Requires="x14">
        <control shapeId="3130" r:id="rId30" name="CheckBox14">
          <controlPr defaultSize="0" autoLine="0" altText="No check box" r:id="rId31">
            <anchor moveWithCells="1">
              <from>
                <xdr:col>2</xdr:col>
                <xdr:colOff>830580</xdr:colOff>
                <xdr:row>38</xdr:row>
                <xdr:rowOff>7620</xdr:rowOff>
              </from>
              <to>
                <xdr:col>2</xdr:col>
                <xdr:colOff>1272540</xdr:colOff>
                <xdr:row>39</xdr:row>
                <xdr:rowOff>0</xdr:rowOff>
              </to>
            </anchor>
          </controlPr>
        </control>
      </mc:Choice>
      <mc:Fallback>
        <control shapeId="3130" r:id="rId30" name="CheckBox14"/>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52"/>
  <sheetViews>
    <sheetView showGridLines="0" zoomScale="80" zoomScaleNormal="80" workbookViewId="0">
      <pane ySplit="5" topLeftCell="A6" activePane="bottomLeft" state="frozen"/>
      <selection activeCell="J3" sqref="J3"/>
      <selection pane="bottomLeft" activeCell="F1" sqref="F1"/>
    </sheetView>
  </sheetViews>
  <sheetFormatPr defaultColWidth="8.81640625" defaultRowHeight="15" x14ac:dyDescent="0.25"/>
  <cols>
    <col min="1" max="1" width="27" style="21" customWidth="1"/>
    <col min="2" max="2" width="27.453125" style="21" customWidth="1"/>
    <col min="3" max="3" width="13.1796875" style="21" customWidth="1"/>
    <col min="4" max="6" width="14.1796875" style="21" customWidth="1"/>
    <col min="7" max="7" width="15" style="21" customWidth="1"/>
    <col min="8" max="11" width="20.1796875" style="21" customWidth="1"/>
    <col min="12" max="16384" width="8.81640625" style="21"/>
  </cols>
  <sheetData>
    <row r="1" spans="1:11" ht="15.6" x14ac:dyDescent="0.3">
      <c r="A1" s="38" t="s">
        <v>71</v>
      </c>
      <c r="B1" s="24"/>
      <c r="C1" s="24"/>
      <c r="D1" s="24"/>
      <c r="E1" s="24"/>
      <c r="F1" s="24"/>
      <c r="G1" s="705"/>
    </row>
    <row r="2" spans="1:11" x14ac:dyDescent="0.25">
      <c r="A2" s="24" t="s">
        <v>72</v>
      </c>
      <c r="B2" s="652" t="str">
        <f>IF(ISBLANK('Cover-Input Page'!$C$10), "Company Name cannot be left blank.  Please fill out cell C10 on the &lt;Cover-Input Page&gt; Tab.", 'Cover-Input Page'!$C$10)</f>
        <v>Company Name cannot be left blank.  Please fill out cell C10 on the &lt;Cover-Input Page&gt; Tab.</v>
      </c>
      <c r="C2" s="24"/>
      <c r="D2" s="24"/>
      <c r="E2" s="24"/>
      <c r="F2" s="24"/>
      <c r="G2" s="705"/>
    </row>
    <row r="3" spans="1:11" x14ac:dyDescent="0.25">
      <c r="A3" s="24"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C3" s="24"/>
      <c r="D3" s="24"/>
      <c r="E3" s="24"/>
      <c r="F3" s="705"/>
      <c r="G3" s="705"/>
    </row>
    <row r="4" spans="1:11" x14ac:dyDescent="0.25">
      <c r="A4" s="24"/>
      <c r="B4" s="24"/>
      <c r="C4" s="24"/>
      <c r="D4" s="24"/>
      <c r="E4" s="24"/>
      <c r="F4" s="705"/>
      <c r="G4" s="705"/>
    </row>
    <row r="5" spans="1:11" s="706" customFormat="1" ht="78" x14ac:dyDescent="0.3">
      <c r="A5" s="222" t="s">
        <v>370</v>
      </c>
      <c r="B5" s="214" t="s">
        <v>87</v>
      </c>
      <c r="C5" s="214" t="s">
        <v>88</v>
      </c>
      <c r="D5" s="214" t="s">
        <v>453</v>
      </c>
      <c r="E5" s="214" t="s">
        <v>371</v>
      </c>
      <c r="F5" s="214" t="s">
        <v>90</v>
      </c>
      <c r="G5" s="214" t="s">
        <v>91</v>
      </c>
      <c r="H5" s="214" t="s">
        <v>92</v>
      </c>
      <c r="I5" s="214" t="s">
        <v>93</v>
      </c>
      <c r="J5" s="214" t="s">
        <v>332</v>
      </c>
      <c r="K5" s="223" t="s">
        <v>331</v>
      </c>
    </row>
    <row r="6" spans="1:11" x14ac:dyDescent="0.25">
      <c r="A6" s="707"/>
      <c r="B6" s="708"/>
      <c r="C6" s="226"/>
      <c r="D6" s="225"/>
      <c r="E6" s="225"/>
      <c r="F6" s="226"/>
      <c r="G6" s="226"/>
      <c r="H6" s="227"/>
      <c r="I6" s="227"/>
      <c r="J6" s="228"/>
      <c r="K6" s="224"/>
    </row>
    <row r="7" spans="1:11" x14ac:dyDescent="0.25">
      <c r="A7" s="709"/>
      <c r="B7" s="710"/>
      <c r="C7" s="218"/>
      <c r="D7" s="217"/>
      <c r="E7" s="217"/>
      <c r="F7" s="218"/>
      <c r="G7" s="218"/>
      <c r="H7" s="219"/>
      <c r="I7" s="219"/>
      <c r="J7" s="220"/>
      <c r="K7" s="221"/>
    </row>
    <row r="8" spans="1:11" x14ac:dyDescent="0.25">
      <c r="A8" s="709"/>
      <c r="B8" s="710"/>
      <c r="C8" s="218"/>
      <c r="D8" s="217"/>
      <c r="E8" s="217"/>
      <c r="F8" s="218"/>
      <c r="G8" s="218"/>
      <c r="H8" s="219"/>
      <c r="I8" s="219"/>
      <c r="J8" s="220"/>
      <c r="K8" s="221"/>
    </row>
    <row r="9" spans="1:11" x14ac:dyDescent="0.25">
      <c r="A9" s="709"/>
      <c r="B9" s="710"/>
      <c r="C9" s="218"/>
      <c r="D9" s="217"/>
      <c r="E9" s="217"/>
      <c r="F9" s="218"/>
      <c r="G9" s="218"/>
      <c r="H9" s="219"/>
      <c r="I9" s="219"/>
      <c r="J9" s="220"/>
      <c r="K9" s="221"/>
    </row>
    <row r="10" spans="1:11" x14ac:dyDescent="0.25">
      <c r="A10" s="709"/>
      <c r="B10" s="710"/>
      <c r="C10" s="218"/>
      <c r="D10" s="217"/>
      <c r="E10" s="217"/>
      <c r="F10" s="218"/>
      <c r="G10" s="218"/>
      <c r="H10" s="219"/>
      <c r="I10" s="219"/>
      <c r="J10" s="220"/>
      <c r="K10" s="221"/>
    </row>
    <row r="11" spans="1:11" x14ac:dyDescent="0.25">
      <c r="A11" s="709"/>
      <c r="B11" s="710"/>
      <c r="C11" s="218"/>
      <c r="D11" s="217"/>
      <c r="E11" s="217"/>
      <c r="F11" s="218"/>
      <c r="G11" s="218"/>
      <c r="H11" s="219"/>
      <c r="I11" s="219"/>
      <c r="J11" s="220"/>
      <c r="K11" s="221"/>
    </row>
    <row r="12" spans="1:11" x14ac:dyDescent="0.25">
      <c r="A12" s="709"/>
      <c r="B12" s="711"/>
      <c r="C12" s="218"/>
      <c r="D12" s="217"/>
      <c r="E12" s="217"/>
      <c r="F12" s="218"/>
      <c r="G12" s="218"/>
      <c r="H12" s="219"/>
      <c r="I12" s="219"/>
      <c r="J12" s="220"/>
      <c r="K12" s="221"/>
    </row>
    <row r="13" spans="1:11" x14ac:dyDescent="0.25">
      <c r="A13" s="709"/>
      <c r="B13" s="710"/>
      <c r="C13" s="218"/>
      <c r="D13" s="217"/>
      <c r="E13" s="217"/>
      <c r="F13" s="218"/>
      <c r="G13" s="218"/>
      <c r="H13" s="219"/>
      <c r="I13" s="219"/>
      <c r="J13" s="220"/>
      <c r="K13" s="221"/>
    </row>
    <row r="14" spans="1:11" x14ac:dyDescent="0.25">
      <c r="A14" s="709"/>
      <c r="B14" s="710"/>
      <c r="C14" s="218"/>
      <c r="D14" s="217"/>
      <c r="E14" s="217"/>
      <c r="F14" s="218"/>
      <c r="G14" s="218"/>
      <c r="H14" s="219"/>
      <c r="I14" s="219"/>
      <c r="J14" s="220"/>
      <c r="K14" s="221"/>
    </row>
    <row r="15" spans="1:11" x14ac:dyDescent="0.25">
      <c r="A15" s="709"/>
      <c r="B15" s="710"/>
      <c r="C15" s="218"/>
      <c r="D15" s="217"/>
      <c r="E15" s="217"/>
      <c r="F15" s="218"/>
      <c r="G15" s="218"/>
      <c r="H15" s="219"/>
      <c r="I15" s="219"/>
      <c r="J15" s="220"/>
      <c r="K15" s="221"/>
    </row>
    <row r="16" spans="1:11" x14ac:dyDescent="0.25">
      <c r="A16" s="709"/>
      <c r="B16" s="710"/>
      <c r="C16" s="218"/>
      <c r="D16" s="217"/>
      <c r="E16" s="217"/>
      <c r="F16" s="218"/>
      <c r="G16" s="218"/>
      <c r="H16" s="219"/>
      <c r="I16" s="219"/>
      <c r="J16" s="220"/>
      <c r="K16" s="221"/>
    </row>
    <row r="17" spans="1:11" x14ac:dyDescent="0.25">
      <c r="A17" s="709"/>
      <c r="B17" s="710"/>
      <c r="C17" s="218"/>
      <c r="D17" s="217"/>
      <c r="E17" s="217"/>
      <c r="F17" s="218"/>
      <c r="G17" s="218"/>
      <c r="H17" s="219"/>
      <c r="I17" s="219"/>
      <c r="J17" s="220"/>
      <c r="K17" s="221"/>
    </row>
    <row r="18" spans="1:11" x14ac:dyDescent="0.25">
      <c r="A18" s="709"/>
      <c r="B18" s="710"/>
      <c r="C18" s="218"/>
      <c r="D18" s="217"/>
      <c r="E18" s="217"/>
      <c r="F18" s="218"/>
      <c r="G18" s="218"/>
      <c r="H18" s="219"/>
      <c r="I18" s="219"/>
      <c r="J18" s="220"/>
      <c r="K18" s="221"/>
    </row>
    <row r="19" spans="1:11" x14ac:dyDescent="0.25">
      <c r="A19" s="709"/>
      <c r="B19" s="710"/>
      <c r="C19" s="218"/>
      <c r="D19" s="217"/>
      <c r="E19" s="217"/>
      <c r="F19" s="218"/>
      <c r="G19" s="218"/>
      <c r="H19" s="219"/>
      <c r="I19" s="219"/>
      <c r="J19" s="220"/>
      <c r="K19" s="221"/>
    </row>
    <row r="20" spans="1:11" x14ac:dyDescent="0.25">
      <c r="A20" s="709"/>
      <c r="B20" s="712"/>
      <c r="C20" s="218"/>
      <c r="D20" s="217"/>
      <c r="E20" s="217"/>
      <c r="F20" s="218"/>
      <c r="G20" s="218"/>
      <c r="H20" s="219"/>
      <c r="I20" s="219"/>
      <c r="J20" s="220"/>
      <c r="K20" s="221"/>
    </row>
    <row r="21" spans="1:11" x14ac:dyDescent="0.25">
      <c r="A21" s="709"/>
      <c r="B21" s="710"/>
      <c r="C21" s="218"/>
      <c r="D21" s="217"/>
      <c r="E21" s="217"/>
      <c r="F21" s="218"/>
      <c r="G21" s="218"/>
      <c r="H21" s="219"/>
      <c r="I21" s="219"/>
      <c r="J21" s="220"/>
      <c r="K21" s="221"/>
    </row>
    <row r="22" spans="1:11" x14ac:dyDescent="0.25">
      <c r="A22" s="709"/>
      <c r="B22" s="710"/>
      <c r="C22" s="218"/>
      <c r="D22" s="217"/>
      <c r="E22" s="217"/>
      <c r="F22" s="218"/>
      <c r="G22" s="218"/>
      <c r="H22" s="219"/>
      <c r="I22" s="219"/>
      <c r="J22" s="220"/>
      <c r="K22" s="221"/>
    </row>
    <row r="23" spans="1:11" x14ac:dyDescent="0.25">
      <c r="A23" s="709"/>
      <c r="B23" s="710"/>
      <c r="C23" s="218"/>
      <c r="D23" s="217"/>
      <c r="E23" s="217"/>
      <c r="F23" s="218"/>
      <c r="G23" s="218"/>
      <c r="H23" s="219"/>
      <c r="I23" s="219"/>
      <c r="J23" s="220"/>
      <c r="K23" s="221"/>
    </row>
    <row r="24" spans="1:11" x14ac:dyDescent="0.25">
      <c r="A24" s="709"/>
      <c r="B24" s="710"/>
      <c r="C24" s="218"/>
      <c r="D24" s="217"/>
      <c r="E24" s="217"/>
      <c r="F24" s="218"/>
      <c r="G24" s="218"/>
      <c r="H24" s="219"/>
      <c r="I24" s="219"/>
      <c r="J24" s="220"/>
      <c r="K24" s="221"/>
    </row>
    <row r="25" spans="1:11" x14ac:dyDescent="0.25">
      <c r="A25" s="709"/>
      <c r="B25" s="710"/>
      <c r="C25" s="218"/>
      <c r="D25" s="217"/>
      <c r="E25" s="217"/>
      <c r="F25" s="218"/>
      <c r="G25" s="218"/>
      <c r="H25" s="219"/>
      <c r="I25" s="219"/>
      <c r="J25" s="220"/>
      <c r="K25" s="221"/>
    </row>
    <row r="26" spans="1:11" x14ac:dyDescent="0.25">
      <c r="A26" s="709"/>
      <c r="B26" s="710"/>
      <c r="C26" s="218"/>
      <c r="D26" s="217"/>
      <c r="E26" s="217"/>
      <c r="F26" s="218"/>
      <c r="G26" s="218"/>
      <c r="H26" s="219"/>
      <c r="I26" s="219"/>
      <c r="J26" s="220"/>
      <c r="K26" s="221"/>
    </row>
    <row r="27" spans="1:11" x14ac:dyDescent="0.25">
      <c r="A27" s="709"/>
      <c r="B27" s="710"/>
      <c r="C27" s="218"/>
      <c r="D27" s="217"/>
      <c r="E27" s="217"/>
      <c r="F27" s="218"/>
      <c r="G27" s="218"/>
      <c r="H27" s="219"/>
      <c r="I27" s="219"/>
      <c r="J27" s="220"/>
      <c r="K27" s="221"/>
    </row>
    <row r="28" spans="1:11" x14ac:dyDescent="0.25">
      <c r="A28" s="709"/>
      <c r="B28" s="710"/>
      <c r="C28" s="218"/>
      <c r="D28" s="217"/>
      <c r="E28" s="217"/>
      <c r="F28" s="218"/>
      <c r="G28" s="218"/>
      <c r="H28" s="219"/>
      <c r="I28" s="219"/>
      <c r="J28" s="220"/>
      <c r="K28" s="221"/>
    </row>
    <row r="29" spans="1:11" x14ac:dyDescent="0.25">
      <c r="A29" s="713"/>
      <c r="B29" s="714"/>
      <c r="C29" s="231"/>
      <c r="D29" s="230"/>
      <c r="E29" s="230"/>
      <c r="F29" s="231"/>
      <c r="G29" s="231"/>
      <c r="H29" s="232"/>
      <c r="I29" s="232"/>
      <c r="J29" s="233"/>
      <c r="K29" s="229"/>
    </row>
    <row r="30" spans="1:11" ht="15.6" x14ac:dyDescent="0.3">
      <c r="A30" s="653" t="s">
        <v>77</v>
      </c>
      <c r="B30" s="215"/>
      <c r="C30" s="216"/>
      <c r="D30" s="654">
        <f>SUM(D6:D29)</f>
        <v>0</v>
      </c>
      <c r="E30" s="654">
        <f>SUM(E6:E29)</f>
        <v>0</v>
      </c>
      <c r="F30" s="216"/>
      <c r="G30" s="216"/>
      <c r="H30" s="655">
        <f t="shared" ref="H30:I30" si="0">SUM(H6:H29)</f>
        <v>0</v>
      </c>
      <c r="I30" s="655">
        <f t="shared" si="0"/>
        <v>0</v>
      </c>
      <c r="J30" s="656">
        <f>IF(E30=0, 0, SUMPRODUCT(E6:E29, J6:J29)/E30)</f>
        <v>0</v>
      </c>
      <c r="K30" s="657">
        <f>IF(H30=0, 0, SUMPRODUCT(H6:H29, K6:K29)/H30)</f>
        <v>0</v>
      </c>
    </row>
    <row r="33" spans="1:1" ht="17.399999999999999" x14ac:dyDescent="0.25">
      <c r="A33" s="681" t="s">
        <v>491</v>
      </c>
    </row>
    <row r="36" spans="1:1" x14ac:dyDescent="0.25">
      <c r="A36" s="20" t="s">
        <v>443</v>
      </c>
    </row>
    <row r="37" spans="1:1" ht="15.6" x14ac:dyDescent="0.25">
      <c r="A37" s="35"/>
    </row>
    <row r="49" s="21" customFormat="1" x14ac:dyDescent="0.25"/>
    <row r="50" s="21" customFormat="1" x14ac:dyDescent="0.25"/>
    <row r="51" s="21" customFormat="1" x14ac:dyDescent="0.25"/>
    <row r="52" s="21" customFormat="1" x14ac:dyDescent="0.25"/>
  </sheetData>
  <sheetProtection algorithmName="SHA-512" hashValue="N1KgyiY1g2wMDGsiLvslruN2Ma0Ag+3eXvXW3RKrlFwTJPOhaoRIw5lFACXjkp0rIc4/6lYjTN1wYCOpcuaAjA==" saltValue="wSjHeGM1OBe2TRq4CZDHxQ==" spinCount="100000" sheet="1" insertRows="0"/>
  <dataValidations count="1">
    <dataValidation type="list" allowBlank="1" showInputMessage="1" showErrorMessage="1" sqref="C6:C30" xr:uid="{00000000-0002-0000-0300-000000000000}">
      <formula1>"Open, Closed"</formula1>
    </dataValidation>
  </dataValidations>
  <printOptions horizontalCentered="1"/>
  <pageMargins left="0.3" right="0.3" top="0.75" bottom="0.75" header="0.3" footer="0.3"/>
  <pageSetup scale="54" orientation="landscape" r:id="rId1"/>
  <headerFooter>
    <oddFooter>&amp;L&amp;A
Version Date: May 1, 2023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3"/>
  <sheetViews>
    <sheetView showGridLines="0" zoomScale="78" zoomScaleNormal="78" workbookViewId="0">
      <pane ySplit="8" topLeftCell="A9" activePane="bottomLeft" state="frozen"/>
      <selection activeCell="J3" sqref="J3"/>
      <selection pane="bottomLeft" activeCell="G5" sqref="G5"/>
    </sheetView>
  </sheetViews>
  <sheetFormatPr defaultColWidth="8.81640625" defaultRowHeight="15" x14ac:dyDescent="0.25"/>
  <cols>
    <col min="1" max="1" width="27" style="21" customWidth="1"/>
    <col min="2" max="2" width="24.6328125" style="21" customWidth="1"/>
    <col min="3" max="6" width="17.6328125" style="21" customWidth="1"/>
    <col min="7" max="14" width="16.08984375" style="21" customWidth="1"/>
    <col min="15" max="15" width="9.81640625" style="21" customWidth="1"/>
    <col min="16" max="16" width="10" style="21" customWidth="1"/>
    <col min="17" max="16384" width="8.81640625" style="21"/>
  </cols>
  <sheetData>
    <row r="1" spans="1:14" ht="15.6" x14ac:dyDescent="0.3">
      <c r="A1" s="38" t="s">
        <v>174</v>
      </c>
      <c r="B1" s="24"/>
      <c r="C1" s="24"/>
      <c r="D1" s="24"/>
      <c r="E1" s="24"/>
      <c r="F1" s="24"/>
      <c r="G1" s="24"/>
      <c r="H1" s="24"/>
      <c r="I1" s="24"/>
      <c r="J1" s="24"/>
      <c r="K1" s="24"/>
      <c r="L1" s="24"/>
      <c r="M1" s="24"/>
      <c r="N1" s="705"/>
    </row>
    <row r="2" spans="1:14" x14ac:dyDescent="0.25">
      <c r="A2" s="24" t="s">
        <v>72</v>
      </c>
      <c r="B2" s="652" t="str">
        <f>IF(ISBLANK('Cover-Input Page'!$C$10), "Company Name cannot be left blank.  Please fill out cell C10 on the &lt;Cover-Input Page&gt; Tab.", 'Cover-Input Page'!$C$10)</f>
        <v>Company Name cannot be left blank.  Please fill out cell C10 on the &lt;Cover-Input Page&gt; Tab.</v>
      </c>
      <c r="C2" s="24"/>
      <c r="D2" s="24"/>
      <c r="E2" s="24"/>
      <c r="F2" s="24"/>
      <c r="G2" s="24"/>
      <c r="H2" s="24"/>
      <c r="I2" s="24"/>
      <c r="J2" s="24"/>
      <c r="K2" s="24"/>
      <c r="L2" s="24"/>
      <c r="M2" s="24"/>
      <c r="N2" s="705"/>
    </row>
    <row r="3" spans="1:14" x14ac:dyDescent="0.25">
      <c r="A3" s="24"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C3" s="24"/>
      <c r="D3" s="24"/>
      <c r="E3" s="24"/>
      <c r="F3" s="24"/>
      <c r="G3" s="24"/>
      <c r="H3" s="24"/>
      <c r="I3" s="24"/>
      <c r="J3" s="705"/>
      <c r="K3" s="705"/>
      <c r="L3" s="705"/>
      <c r="M3" s="705"/>
      <c r="N3" s="705"/>
    </row>
    <row r="4" spans="1:14" ht="15.6" x14ac:dyDescent="0.25">
      <c r="A4" s="24"/>
      <c r="B4" s="47" t="s">
        <v>333</v>
      </c>
      <c r="C4" s="48" t="s">
        <v>334</v>
      </c>
      <c r="D4" s="47"/>
      <c r="E4" s="47"/>
      <c r="F4" s="47"/>
      <c r="H4" s="24"/>
      <c r="I4" s="24"/>
      <c r="J4" s="705"/>
      <c r="K4" s="705"/>
      <c r="L4" s="705"/>
      <c r="M4" s="705"/>
      <c r="N4" s="705"/>
    </row>
    <row r="5" spans="1:14" ht="15.6" x14ac:dyDescent="0.25">
      <c r="A5" s="24" t="s">
        <v>335</v>
      </c>
      <c r="B5" s="49">
        <f>Geo_Region!C45</f>
        <v>44927</v>
      </c>
      <c r="C5" s="49">
        <f>Geo_Region!D45</f>
        <v>45291</v>
      </c>
      <c r="D5" s="47"/>
      <c r="E5" s="47"/>
      <c r="F5" s="47"/>
      <c r="H5" s="24"/>
      <c r="I5" s="24"/>
      <c r="J5" s="705"/>
      <c r="K5" s="705"/>
      <c r="L5" s="705"/>
      <c r="M5" s="705"/>
      <c r="N5" s="705"/>
    </row>
    <row r="6" spans="1:14" ht="15.6" x14ac:dyDescent="0.25">
      <c r="A6" s="24" t="s">
        <v>336</v>
      </c>
      <c r="B6" s="49">
        <f>Geo_Region!C44</f>
        <v>44562</v>
      </c>
      <c r="C6" s="49">
        <f>Geo_Region!D44</f>
        <v>44926</v>
      </c>
      <c r="D6" s="47"/>
      <c r="E6" s="47"/>
      <c r="F6" s="47"/>
      <c r="H6" s="24"/>
      <c r="I6" s="24"/>
      <c r="J6" s="705"/>
      <c r="K6" s="705"/>
      <c r="L6" s="705"/>
      <c r="M6" s="705"/>
      <c r="N6" s="705"/>
    </row>
    <row r="7" spans="1:14" ht="15.6" x14ac:dyDescent="0.3">
      <c r="G7" s="159" t="s">
        <v>501</v>
      </c>
      <c r="H7" s="160"/>
      <c r="I7" s="160"/>
      <c r="J7" s="160"/>
      <c r="K7" s="160"/>
      <c r="L7" s="160"/>
      <c r="M7" s="160"/>
      <c r="N7" s="161"/>
    </row>
    <row r="8" spans="1:14" s="706" customFormat="1" ht="75" customHeight="1" x14ac:dyDescent="0.3">
      <c r="A8" s="222" t="s">
        <v>372</v>
      </c>
      <c r="B8" s="214" t="s">
        <v>373</v>
      </c>
      <c r="C8" s="214" t="s">
        <v>410</v>
      </c>
      <c r="D8" s="214" t="s">
        <v>411</v>
      </c>
      <c r="E8" s="214" t="s">
        <v>412</v>
      </c>
      <c r="F8" s="234" t="s">
        <v>413</v>
      </c>
      <c r="G8" s="235" t="s">
        <v>406</v>
      </c>
      <c r="H8" s="214" t="s">
        <v>407</v>
      </c>
      <c r="I8" s="214" t="s">
        <v>425</v>
      </c>
      <c r="J8" s="214" t="s">
        <v>426</v>
      </c>
      <c r="K8" s="214" t="s">
        <v>427</v>
      </c>
      <c r="L8" s="214" t="s">
        <v>428</v>
      </c>
      <c r="M8" s="214" t="s">
        <v>414</v>
      </c>
      <c r="N8" s="223" t="s">
        <v>415</v>
      </c>
    </row>
    <row r="9" spans="1:14" x14ac:dyDescent="0.25">
      <c r="A9" s="707"/>
      <c r="B9" s="715"/>
      <c r="C9" s="236"/>
      <c r="D9" s="236"/>
      <c r="E9" s="237"/>
      <c r="F9" s="248"/>
      <c r="G9" s="251"/>
      <c r="H9" s="238"/>
      <c r="I9" s="238"/>
      <c r="J9" s="238"/>
      <c r="K9" s="238"/>
      <c r="L9" s="238"/>
      <c r="M9" s="238"/>
      <c r="N9" s="239"/>
    </row>
    <row r="10" spans="1:14" x14ac:dyDescent="0.25">
      <c r="A10" s="716"/>
      <c r="B10" s="710"/>
      <c r="C10" s="244"/>
      <c r="D10" s="244"/>
      <c r="E10" s="245"/>
      <c r="F10" s="249"/>
      <c r="G10" s="252"/>
      <c r="H10" s="246"/>
      <c r="I10" s="246"/>
      <c r="J10" s="246"/>
      <c r="K10" s="246"/>
      <c r="L10" s="246"/>
      <c r="M10" s="246"/>
      <c r="N10" s="247"/>
    </row>
    <row r="11" spans="1:14" x14ac:dyDescent="0.25">
      <c r="A11" s="716"/>
      <c r="B11" s="710"/>
      <c r="C11" s="244"/>
      <c r="D11" s="244"/>
      <c r="E11" s="245"/>
      <c r="F11" s="249"/>
      <c r="G11" s="252"/>
      <c r="H11" s="246"/>
      <c r="I11" s="246"/>
      <c r="J11" s="246"/>
      <c r="K11" s="246"/>
      <c r="L11" s="246"/>
      <c r="M11" s="246"/>
      <c r="N11" s="247"/>
    </row>
    <row r="12" spans="1:14" x14ac:dyDescent="0.25">
      <c r="A12" s="716"/>
      <c r="B12" s="710"/>
      <c r="C12" s="244"/>
      <c r="D12" s="244"/>
      <c r="E12" s="245"/>
      <c r="F12" s="249"/>
      <c r="G12" s="252"/>
      <c r="H12" s="246"/>
      <c r="I12" s="246"/>
      <c r="J12" s="246"/>
      <c r="K12" s="246"/>
      <c r="L12" s="246"/>
      <c r="M12" s="246"/>
      <c r="N12" s="247"/>
    </row>
    <row r="13" spans="1:14" x14ac:dyDescent="0.25">
      <c r="A13" s="716"/>
      <c r="B13" s="710"/>
      <c r="C13" s="244"/>
      <c r="D13" s="244"/>
      <c r="E13" s="245"/>
      <c r="F13" s="249"/>
      <c r="G13" s="252"/>
      <c r="H13" s="246"/>
      <c r="I13" s="246"/>
      <c r="J13" s="246"/>
      <c r="K13" s="246"/>
      <c r="L13" s="246"/>
      <c r="M13" s="246"/>
      <c r="N13" s="247"/>
    </row>
    <row r="14" spans="1:14" x14ac:dyDescent="0.25">
      <c r="A14" s="716"/>
      <c r="B14" s="710"/>
      <c r="C14" s="244"/>
      <c r="D14" s="244"/>
      <c r="E14" s="245"/>
      <c r="F14" s="249"/>
      <c r="G14" s="252"/>
      <c r="H14" s="246"/>
      <c r="I14" s="246"/>
      <c r="J14" s="246"/>
      <c r="K14" s="246"/>
      <c r="L14" s="246"/>
      <c r="M14" s="246"/>
      <c r="N14" s="247"/>
    </row>
    <row r="15" spans="1:14" x14ac:dyDescent="0.25">
      <c r="A15" s="716"/>
      <c r="B15" s="710"/>
      <c r="C15" s="244"/>
      <c r="D15" s="244"/>
      <c r="E15" s="245"/>
      <c r="F15" s="249"/>
      <c r="G15" s="252"/>
      <c r="H15" s="246"/>
      <c r="I15" s="246"/>
      <c r="J15" s="246"/>
      <c r="K15" s="246"/>
      <c r="L15" s="246"/>
      <c r="M15" s="246"/>
      <c r="N15" s="247"/>
    </row>
    <row r="16" spans="1:14" x14ac:dyDescent="0.25">
      <c r="A16" s="716"/>
      <c r="B16" s="710"/>
      <c r="C16" s="244"/>
      <c r="D16" s="244"/>
      <c r="E16" s="245"/>
      <c r="F16" s="249"/>
      <c r="G16" s="252"/>
      <c r="H16" s="246"/>
      <c r="I16" s="246"/>
      <c r="J16" s="246"/>
      <c r="K16" s="246"/>
      <c r="L16" s="246"/>
      <c r="M16" s="246"/>
      <c r="N16" s="247"/>
    </row>
    <row r="17" spans="1:14" x14ac:dyDescent="0.25">
      <c r="A17" s="716"/>
      <c r="B17" s="710"/>
      <c r="C17" s="244"/>
      <c r="D17" s="244"/>
      <c r="E17" s="245"/>
      <c r="F17" s="249"/>
      <c r="G17" s="252"/>
      <c r="H17" s="246"/>
      <c r="I17" s="246"/>
      <c r="J17" s="246"/>
      <c r="K17" s="246"/>
      <c r="L17" s="246"/>
      <c r="M17" s="246"/>
      <c r="N17" s="247"/>
    </row>
    <row r="18" spans="1:14" x14ac:dyDescent="0.25">
      <c r="A18" s="716"/>
      <c r="B18" s="710"/>
      <c r="C18" s="244"/>
      <c r="D18" s="244"/>
      <c r="E18" s="245"/>
      <c r="F18" s="249"/>
      <c r="G18" s="252"/>
      <c r="H18" s="246"/>
      <c r="I18" s="246"/>
      <c r="J18" s="246"/>
      <c r="K18" s="246"/>
      <c r="L18" s="246"/>
      <c r="M18" s="246"/>
      <c r="N18" s="247"/>
    </row>
    <row r="19" spans="1:14" x14ac:dyDescent="0.25">
      <c r="A19" s="716"/>
      <c r="B19" s="710"/>
      <c r="C19" s="244"/>
      <c r="D19" s="244"/>
      <c r="E19" s="245"/>
      <c r="F19" s="249"/>
      <c r="G19" s="252"/>
      <c r="H19" s="246"/>
      <c r="I19" s="246"/>
      <c r="J19" s="246"/>
      <c r="K19" s="246"/>
      <c r="L19" s="246"/>
      <c r="M19" s="246"/>
      <c r="N19" s="247"/>
    </row>
    <row r="20" spans="1:14" x14ac:dyDescent="0.25">
      <c r="A20" s="716"/>
      <c r="B20" s="710"/>
      <c r="C20" s="244"/>
      <c r="D20" s="244"/>
      <c r="E20" s="245"/>
      <c r="F20" s="249"/>
      <c r="G20" s="252"/>
      <c r="H20" s="246"/>
      <c r="I20" s="246"/>
      <c r="J20" s="246"/>
      <c r="K20" s="246"/>
      <c r="L20" s="246"/>
      <c r="M20" s="246"/>
      <c r="N20" s="247"/>
    </row>
    <row r="21" spans="1:14" x14ac:dyDescent="0.25">
      <c r="A21" s="716"/>
      <c r="B21" s="710"/>
      <c r="C21" s="244"/>
      <c r="D21" s="244"/>
      <c r="E21" s="245"/>
      <c r="F21" s="249"/>
      <c r="G21" s="252"/>
      <c r="H21" s="246"/>
      <c r="I21" s="246"/>
      <c r="J21" s="246"/>
      <c r="K21" s="246"/>
      <c r="L21" s="246"/>
      <c r="M21" s="246"/>
      <c r="N21" s="247"/>
    </row>
    <row r="22" spans="1:14" x14ac:dyDescent="0.25">
      <c r="A22" s="716"/>
      <c r="B22" s="710"/>
      <c r="C22" s="244"/>
      <c r="D22" s="244"/>
      <c r="E22" s="245"/>
      <c r="F22" s="249"/>
      <c r="G22" s="252"/>
      <c r="H22" s="246"/>
      <c r="I22" s="246"/>
      <c r="J22" s="246"/>
      <c r="K22" s="246"/>
      <c r="L22" s="246"/>
      <c r="M22" s="246"/>
      <c r="N22" s="247"/>
    </row>
    <row r="23" spans="1:14" x14ac:dyDescent="0.25">
      <c r="A23" s="716"/>
      <c r="B23" s="710"/>
      <c r="C23" s="244"/>
      <c r="D23" s="244"/>
      <c r="E23" s="245"/>
      <c r="F23" s="249"/>
      <c r="G23" s="252"/>
      <c r="H23" s="246"/>
      <c r="I23" s="246"/>
      <c r="J23" s="246"/>
      <c r="K23" s="246"/>
      <c r="L23" s="246"/>
      <c r="M23" s="246"/>
      <c r="N23" s="247"/>
    </row>
    <row r="24" spans="1:14" x14ac:dyDescent="0.25">
      <c r="A24" s="716"/>
      <c r="B24" s="710"/>
      <c r="C24" s="244"/>
      <c r="D24" s="244"/>
      <c r="E24" s="245"/>
      <c r="F24" s="249"/>
      <c r="G24" s="252"/>
      <c r="H24" s="246"/>
      <c r="I24" s="246"/>
      <c r="J24" s="246"/>
      <c r="K24" s="246"/>
      <c r="L24" s="246"/>
      <c r="M24" s="246"/>
      <c r="N24" s="247"/>
    </row>
    <row r="25" spans="1:14" x14ac:dyDescent="0.25">
      <c r="A25" s="716"/>
      <c r="B25" s="710"/>
      <c r="C25" s="244"/>
      <c r="D25" s="244"/>
      <c r="E25" s="245"/>
      <c r="F25" s="249"/>
      <c r="G25" s="252"/>
      <c r="H25" s="246"/>
      <c r="I25" s="246"/>
      <c r="J25" s="246"/>
      <c r="K25" s="246"/>
      <c r="L25" s="246"/>
      <c r="M25" s="246"/>
      <c r="N25" s="247"/>
    </row>
    <row r="26" spans="1:14" x14ac:dyDescent="0.25">
      <c r="A26" s="716"/>
      <c r="B26" s="710"/>
      <c r="C26" s="244"/>
      <c r="D26" s="244"/>
      <c r="E26" s="245"/>
      <c r="F26" s="249"/>
      <c r="G26" s="252"/>
      <c r="H26" s="246"/>
      <c r="I26" s="246"/>
      <c r="J26" s="246"/>
      <c r="K26" s="246"/>
      <c r="L26" s="246"/>
      <c r="M26" s="246"/>
      <c r="N26" s="247"/>
    </row>
    <row r="27" spans="1:14" x14ac:dyDescent="0.25">
      <c r="A27" s="716"/>
      <c r="B27" s="710"/>
      <c r="C27" s="244"/>
      <c r="D27" s="244"/>
      <c r="E27" s="245"/>
      <c r="F27" s="249"/>
      <c r="G27" s="252"/>
      <c r="H27" s="246"/>
      <c r="I27" s="246"/>
      <c r="J27" s="246"/>
      <c r="K27" s="246"/>
      <c r="L27" s="246"/>
      <c r="M27" s="246"/>
      <c r="N27" s="247"/>
    </row>
    <row r="28" spans="1:14" x14ac:dyDescent="0.25">
      <c r="A28" s="716"/>
      <c r="B28" s="710"/>
      <c r="C28" s="244"/>
      <c r="D28" s="244"/>
      <c r="E28" s="245"/>
      <c r="F28" s="249"/>
      <c r="G28" s="252"/>
      <c r="H28" s="246"/>
      <c r="I28" s="246"/>
      <c r="J28" s="246"/>
      <c r="K28" s="246"/>
      <c r="L28" s="246"/>
      <c r="M28" s="246"/>
      <c r="N28" s="247"/>
    </row>
    <row r="29" spans="1:14" x14ac:dyDescent="0.25">
      <c r="A29" s="713"/>
      <c r="B29" s="717"/>
      <c r="C29" s="240"/>
      <c r="D29" s="240"/>
      <c r="E29" s="241"/>
      <c r="F29" s="250"/>
      <c r="G29" s="253"/>
      <c r="H29" s="242"/>
      <c r="I29" s="242"/>
      <c r="J29" s="242"/>
      <c r="K29" s="242"/>
      <c r="L29" s="242"/>
      <c r="M29" s="242"/>
      <c r="N29" s="243"/>
    </row>
    <row r="30" spans="1:14" ht="24" customHeight="1" x14ac:dyDescent="0.3">
      <c r="A30" s="653" t="s">
        <v>77</v>
      </c>
      <c r="B30" s="215"/>
      <c r="C30" s="658">
        <f>SUM(C9:C29)</f>
        <v>0</v>
      </c>
      <c r="D30" s="658">
        <f>SUM(D9:D29)</f>
        <v>0</v>
      </c>
      <c r="E30" s="659">
        <f>IF($C$30=0, 0, SUMPRODUCT($C$9:$C$29, E9:E29)/$C$30)</f>
        <v>0</v>
      </c>
      <c r="F30" s="660">
        <f>IF($D$30=0, 0, SUMPRODUCT($D$9:$D$29, F9:F29)/$D$30)</f>
        <v>0</v>
      </c>
      <c r="G30" s="661">
        <f>IF(($C$30*$E$30)=0, 0, SUMPRODUCT($C$9:$C$29,$E$9:$E$29,G9:G29)/($C$30*$E$30))</f>
        <v>0</v>
      </c>
      <c r="H30" s="662">
        <f>IF(($D$30*$F$30)=0, 0, SUMPRODUCT($D$9:$D$29,$F$9:$F$29,H9:H29)/($D$30*$F$30))</f>
        <v>0</v>
      </c>
      <c r="I30" s="662">
        <f>IF(($C$30*$E$30)=0, 0, SUMPRODUCT($C$9:$C$29,$E$9:$E$29,I9:I29)/($C$30*$E$30))</f>
        <v>0</v>
      </c>
      <c r="J30" s="662">
        <f>IF(($D$30*$F$30)=0, 0, SUMPRODUCT($D$9:$D$29,$F$9:$F$29,J9:J29)/($D$30*$F$30))</f>
        <v>0</v>
      </c>
      <c r="K30" s="662">
        <f>IF(($C$30*$E$30)=0, 0, SUMPRODUCT($C$9:$C$29,$E$9:$E$29,K9:K29)/($C$30*$E$30))</f>
        <v>0</v>
      </c>
      <c r="L30" s="662">
        <f>IF(($D$30*$F$30)=0, 0, SUMPRODUCT($D$9:$D$29,$F$9:$F$29,L9:L29)/($D$30*$F$30))</f>
        <v>0</v>
      </c>
      <c r="M30" s="662">
        <f>IF(($C$30*$E$30)=0, 0, SUMPRODUCT($C$9:$C$29,$E$9:$E$29,M9:M29)/($C$30*$E$30))</f>
        <v>0</v>
      </c>
      <c r="N30" s="663">
        <f>IF(($D$30*$F$30)=0, 0, SUMPRODUCT($D$9:$D$29,$F$9:$F$29,N9:N29)/($D$30*$F$30))</f>
        <v>0</v>
      </c>
    </row>
    <row r="32" spans="1:14" x14ac:dyDescent="0.25">
      <c r="A32" s="718" t="s">
        <v>429</v>
      </c>
    </row>
    <row r="33" spans="1:1" x14ac:dyDescent="0.25">
      <c r="A33" s="719" t="s">
        <v>430</v>
      </c>
    </row>
    <row r="34" spans="1:1" x14ac:dyDescent="0.25">
      <c r="A34" s="719" t="s">
        <v>431</v>
      </c>
    </row>
    <row r="35" spans="1:1" x14ac:dyDescent="0.25">
      <c r="A35" s="719" t="s">
        <v>432</v>
      </c>
    </row>
    <row r="36" spans="1:1" x14ac:dyDescent="0.25">
      <c r="A36" s="719" t="s">
        <v>433</v>
      </c>
    </row>
    <row r="37" spans="1:1" x14ac:dyDescent="0.25">
      <c r="A37" s="719" t="s">
        <v>434</v>
      </c>
    </row>
    <row r="38" spans="1:1" x14ac:dyDescent="0.25">
      <c r="A38" s="719" t="s">
        <v>435</v>
      </c>
    </row>
    <row r="39" spans="1:1" x14ac:dyDescent="0.25">
      <c r="A39" s="720" t="s">
        <v>436</v>
      </c>
    </row>
    <row r="42" spans="1:1" ht="16.2" customHeight="1" x14ac:dyDescent="0.25">
      <c r="A42" s="20" t="s">
        <v>443</v>
      </c>
    </row>
    <row r="43" spans="1:1" ht="15.6" x14ac:dyDescent="0.25">
      <c r="A43" s="35"/>
    </row>
  </sheetData>
  <sheetProtection algorithmName="SHA-512" hashValue="qy2w9O4hnWwgZVKWiEPf4NH6JTBJv9BgULNBRttKDrPe4tQOGEpPvaCop9k7UEHPBdtlpPcRMa17jPY4EZBSwA==" saltValue="AEg49L5CRb5KHyurWkq8LA==" spinCount="100000" sheet="1" insertRows="0"/>
  <printOptions horizontalCentered="1"/>
  <pageMargins left="0.3" right="0.3" top="0.75" bottom="0.75" header="0.3" footer="0.3"/>
  <pageSetup scale="44" orientation="landscape" r:id="rId1"/>
  <headerFooter>
    <oddFooter>&amp;L&amp;A
Version Date: May 1, 2023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48"/>
  <sheetViews>
    <sheetView showGridLines="0" zoomScale="70" zoomScaleNormal="70" workbookViewId="0">
      <selection activeCell="D7" sqref="D7"/>
    </sheetView>
  </sheetViews>
  <sheetFormatPr defaultColWidth="8.81640625" defaultRowHeight="18" customHeight="1" x14ac:dyDescent="0.25"/>
  <cols>
    <col min="1" max="1" width="43.81640625" style="40" customWidth="1"/>
    <col min="2" max="5" width="23.6328125" style="40" customWidth="1"/>
    <col min="6" max="16384" width="8.81640625" style="40"/>
  </cols>
  <sheetData>
    <row r="1" spans="1:3" ht="18" customHeight="1" x14ac:dyDescent="0.3">
      <c r="A1" s="39" t="s">
        <v>108</v>
      </c>
      <c r="B1" s="12"/>
    </row>
    <row r="2" spans="1:3" ht="18" customHeight="1" x14ac:dyDescent="0.25">
      <c r="A2" s="41" t="s">
        <v>72</v>
      </c>
      <c r="B2" s="652" t="str">
        <f>IF(ISBLANK('Cover-Input Page'!$C$10), "Company Name cannot be left blank.  Please fill out cell C10 on the &lt;Cover-Input Page&gt; Tab.", 'Cover-Input Page'!$C$10)</f>
        <v>Company Name cannot be left blank.  Please fill out cell C10 on the &lt;Cover-Input Page&gt; Tab.</v>
      </c>
    </row>
    <row r="3" spans="1:3" ht="18" customHeight="1" x14ac:dyDescent="0.25">
      <c r="A3" s="41" t="s">
        <v>96</v>
      </c>
      <c r="B3" s="652" t="str">
        <f>IF(ISBLANK('Cover-Input Page'!$C$11), "SERFF Tracking Number cannot be left blank.  Please fill out cell C11 on the &lt;Cover-Input Page&gt; Tab.", 'Cover-Input Page'!$C$11)</f>
        <v>SERFF Tracking Number cannot be left blank.  Please fill out cell C11 on the &lt;Cover-Input Page&gt; Tab.</v>
      </c>
    </row>
    <row r="6" spans="1:3" ht="18" customHeight="1" x14ac:dyDescent="0.25">
      <c r="A6" s="42" t="s">
        <v>94</v>
      </c>
      <c r="B6" s="42"/>
      <c r="C6" s="42"/>
    </row>
    <row r="7" spans="1:3" s="43" customFormat="1" ht="18" customHeight="1" x14ac:dyDescent="0.25">
      <c r="A7" s="43" t="s">
        <v>171</v>
      </c>
    </row>
    <row r="9" spans="1:3" ht="18" customHeight="1" thickBot="1" x14ac:dyDescent="0.3">
      <c r="A9" s="44" t="s">
        <v>437</v>
      </c>
      <c r="B9" s="42"/>
      <c r="C9" s="42"/>
    </row>
    <row r="10" spans="1:3" ht="36" customHeight="1" thickBot="1" x14ac:dyDescent="0.3">
      <c r="A10" s="254" t="s">
        <v>405</v>
      </c>
      <c r="B10" s="105" t="s">
        <v>403</v>
      </c>
      <c r="C10" s="112" t="s">
        <v>404</v>
      </c>
    </row>
    <row r="11" spans="1:3" ht="18" customHeight="1" x14ac:dyDescent="0.25">
      <c r="A11" s="255" t="s">
        <v>50</v>
      </c>
      <c r="B11" s="268"/>
      <c r="C11" s="269"/>
    </row>
    <row r="12" spans="1:3" ht="18" customHeight="1" x14ac:dyDescent="0.25">
      <c r="A12" s="256" t="s">
        <v>51</v>
      </c>
      <c r="B12" s="270"/>
      <c r="C12" s="271"/>
    </row>
    <row r="13" spans="1:3" ht="18" customHeight="1" x14ac:dyDescent="0.25">
      <c r="A13" s="256" t="s">
        <v>75</v>
      </c>
      <c r="B13" s="270"/>
      <c r="C13" s="271"/>
    </row>
    <row r="14" spans="1:3" ht="18" customHeight="1" x14ac:dyDescent="0.25">
      <c r="A14" s="256" t="s">
        <v>52</v>
      </c>
      <c r="B14" s="270"/>
      <c r="C14" s="271"/>
    </row>
    <row r="15" spans="1:3" ht="18" customHeight="1" x14ac:dyDescent="0.25">
      <c r="A15" s="256" t="s">
        <v>53</v>
      </c>
      <c r="B15" s="270"/>
      <c r="C15" s="271"/>
    </row>
    <row r="16" spans="1:3" ht="18" customHeight="1" x14ac:dyDescent="0.25">
      <c r="A16" s="256" t="s">
        <v>54</v>
      </c>
      <c r="B16" s="270"/>
      <c r="C16" s="272"/>
    </row>
    <row r="17" spans="1:5" ht="18" customHeight="1" x14ac:dyDescent="0.25">
      <c r="A17" s="256" t="s">
        <v>55</v>
      </c>
      <c r="B17" s="270"/>
      <c r="C17" s="272"/>
    </row>
    <row r="18" spans="1:5" ht="18" customHeight="1" x14ac:dyDescent="0.25">
      <c r="A18" s="256" t="s">
        <v>56</v>
      </c>
      <c r="B18" s="270"/>
      <c r="C18" s="272"/>
    </row>
    <row r="19" spans="1:5" ht="18" customHeight="1" x14ac:dyDescent="0.25">
      <c r="A19" s="257" t="s">
        <v>57</v>
      </c>
      <c r="B19" s="273"/>
      <c r="C19" s="274"/>
    </row>
    <row r="20" spans="1:5" ht="18" customHeight="1" x14ac:dyDescent="0.25">
      <c r="A20" s="664" t="s">
        <v>446</v>
      </c>
      <c r="B20" s="277">
        <f>SUM(B11:B19)</f>
        <v>0</v>
      </c>
      <c r="C20" s="275"/>
    </row>
    <row r="21" spans="1:5" ht="18" customHeight="1" x14ac:dyDescent="0.25">
      <c r="A21" s="257" t="s">
        <v>447</v>
      </c>
      <c r="B21" s="273"/>
      <c r="C21" s="274"/>
    </row>
    <row r="22" spans="1:5" ht="18" customHeight="1" thickBot="1" x14ac:dyDescent="0.3">
      <c r="A22" s="665" t="s">
        <v>448</v>
      </c>
      <c r="B22" s="278">
        <f>B20+B21</f>
        <v>0</v>
      </c>
      <c r="C22" s="276"/>
    </row>
    <row r="24" spans="1:5" ht="18" customHeight="1" thickBot="1" x14ac:dyDescent="0.3">
      <c r="A24" s="44" t="s">
        <v>489</v>
      </c>
      <c r="B24" s="42"/>
      <c r="C24" s="42"/>
    </row>
    <row r="25" spans="1:5" ht="18" customHeight="1" thickBot="1" x14ac:dyDescent="0.3">
      <c r="B25" s="167">
        <f>Existing_Product!C116</f>
        <v>0</v>
      </c>
    </row>
    <row r="26" spans="1:5" ht="18" customHeight="1" x14ac:dyDescent="0.25">
      <c r="A26" s="45"/>
      <c r="B26" s="45"/>
    </row>
    <row r="27" spans="1:5" ht="18" customHeight="1" x14ac:dyDescent="0.25">
      <c r="A27" s="45"/>
      <c r="B27" s="45"/>
    </row>
    <row r="28" spans="1:5" ht="18" customHeight="1" x14ac:dyDescent="0.25">
      <c r="A28" s="44" t="s">
        <v>490</v>
      </c>
      <c r="B28" s="44"/>
      <c r="C28" s="44"/>
      <c r="D28" s="44"/>
      <c r="E28" s="44"/>
    </row>
    <row r="29" spans="1:5" ht="18" customHeight="1" thickBot="1" x14ac:dyDescent="0.3">
      <c r="A29" s="46"/>
      <c r="B29" s="46"/>
      <c r="C29" s="46"/>
    </row>
    <row r="30" spans="1:5" ht="18" customHeight="1" x14ac:dyDescent="0.3">
      <c r="A30" s="263" t="s">
        <v>405</v>
      </c>
      <c r="B30" s="108" t="s">
        <v>112</v>
      </c>
      <c r="C30" s="110" t="s">
        <v>112</v>
      </c>
      <c r="D30" s="106" t="s">
        <v>112</v>
      </c>
      <c r="E30" s="106"/>
    </row>
    <row r="31" spans="1:5" ht="18" customHeight="1" thickBot="1" x14ac:dyDescent="0.3">
      <c r="A31" s="264"/>
      <c r="B31" s="109" t="s">
        <v>109</v>
      </c>
      <c r="C31" s="111" t="s">
        <v>110</v>
      </c>
      <c r="D31" s="107" t="s">
        <v>111</v>
      </c>
      <c r="E31" s="107" t="s">
        <v>454</v>
      </c>
    </row>
    <row r="32" spans="1:5" ht="18" customHeight="1" x14ac:dyDescent="0.25">
      <c r="A32" s="265" t="s">
        <v>50</v>
      </c>
      <c r="B32" s="261">
        <f>Existing_Product!C145</f>
        <v>0</v>
      </c>
      <c r="C32" s="261">
        <f>Existing_Product!D145</f>
        <v>0</v>
      </c>
      <c r="D32" s="261">
        <f>Existing_Product!E145</f>
        <v>0</v>
      </c>
      <c r="E32" s="261">
        <f>(1+B32)*(1+C32)*(1+D32)-1</f>
        <v>0</v>
      </c>
    </row>
    <row r="33" spans="1:5" ht="18" customHeight="1" x14ac:dyDescent="0.25">
      <c r="A33" s="266" t="s">
        <v>51</v>
      </c>
      <c r="B33" s="262">
        <f>Existing_Product!C146</f>
        <v>0</v>
      </c>
      <c r="C33" s="262">
        <f>Existing_Product!D146</f>
        <v>0</v>
      </c>
      <c r="D33" s="262">
        <f>Existing_Product!E146</f>
        <v>0</v>
      </c>
      <c r="E33" s="262">
        <f t="shared" ref="E33:E43" si="0">(1+B33)*(1+C33)*(1+D33)-1</f>
        <v>0</v>
      </c>
    </row>
    <row r="34" spans="1:5" ht="18" customHeight="1" x14ac:dyDescent="0.25">
      <c r="A34" s="266" t="s">
        <v>75</v>
      </c>
      <c r="B34" s="262">
        <f>Existing_Product!C147</f>
        <v>0</v>
      </c>
      <c r="C34" s="262">
        <f>Existing_Product!D147</f>
        <v>0</v>
      </c>
      <c r="D34" s="262">
        <f>Existing_Product!E147</f>
        <v>0</v>
      </c>
      <c r="E34" s="262">
        <f t="shared" si="0"/>
        <v>0</v>
      </c>
    </row>
    <row r="35" spans="1:5" ht="18" customHeight="1" x14ac:dyDescent="0.25">
      <c r="A35" s="266" t="s">
        <v>52</v>
      </c>
      <c r="B35" s="262">
        <f>Existing_Product!C148</f>
        <v>0</v>
      </c>
      <c r="C35" s="262">
        <f>Existing_Product!D148</f>
        <v>0</v>
      </c>
      <c r="D35" s="262">
        <f>Existing_Product!E148</f>
        <v>0</v>
      </c>
      <c r="E35" s="262">
        <f t="shared" si="0"/>
        <v>0</v>
      </c>
    </row>
    <row r="36" spans="1:5" ht="18" customHeight="1" x14ac:dyDescent="0.25">
      <c r="A36" s="266" t="s">
        <v>53</v>
      </c>
      <c r="B36" s="262">
        <f>Existing_Product!C149</f>
        <v>0</v>
      </c>
      <c r="C36" s="262">
        <f>Existing_Product!D149</f>
        <v>0</v>
      </c>
      <c r="D36" s="262">
        <f>Existing_Product!E149</f>
        <v>0</v>
      </c>
      <c r="E36" s="262">
        <f t="shared" si="0"/>
        <v>0</v>
      </c>
    </row>
    <row r="37" spans="1:5" ht="18" customHeight="1" x14ac:dyDescent="0.25">
      <c r="A37" s="266" t="s">
        <v>54</v>
      </c>
      <c r="B37" s="262">
        <f>Existing_Product!C150</f>
        <v>0</v>
      </c>
      <c r="C37" s="262">
        <f>Existing_Product!D150</f>
        <v>0</v>
      </c>
      <c r="D37" s="262">
        <f>Existing_Product!E150</f>
        <v>0</v>
      </c>
      <c r="E37" s="262">
        <f t="shared" si="0"/>
        <v>0</v>
      </c>
    </row>
    <row r="38" spans="1:5" ht="18" customHeight="1" x14ac:dyDescent="0.25">
      <c r="A38" s="266" t="s">
        <v>55</v>
      </c>
      <c r="B38" s="262">
        <f>Existing_Product!C151</f>
        <v>0</v>
      </c>
      <c r="C38" s="262">
        <f>Existing_Product!D151</f>
        <v>0</v>
      </c>
      <c r="D38" s="262">
        <f>Existing_Product!E151</f>
        <v>0</v>
      </c>
      <c r="E38" s="262">
        <f t="shared" si="0"/>
        <v>0</v>
      </c>
    </row>
    <row r="39" spans="1:5" ht="18" customHeight="1" x14ac:dyDescent="0.25">
      <c r="A39" s="266" t="s">
        <v>56</v>
      </c>
      <c r="B39" s="262">
        <f>Existing_Product!C152</f>
        <v>0</v>
      </c>
      <c r="C39" s="262">
        <f>Existing_Product!D152</f>
        <v>0</v>
      </c>
      <c r="D39" s="262">
        <f>Existing_Product!E152</f>
        <v>0</v>
      </c>
      <c r="E39" s="262">
        <f t="shared" si="0"/>
        <v>0</v>
      </c>
    </row>
    <row r="40" spans="1:5" ht="18" customHeight="1" x14ac:dyDescent="0.25">
      <c r="A40" s="267" t="s">
        <v>57</v>
      </c>
      <c r="B40" s="259">
        <f>Existing_Product!C153</f>
        <v>0</v>
      </c>
      <c r="C40" s="259">
        <f>Existing_Product!D153</f>
        <v>0</v>
      </c>
      <c r="D40" s="259">
        <f>Existing_Product!E153</f>
        <v>0</v>
      </c>
      <c r="E40" s="259">
        <f t="shared" si="0"/>
        <v>0</v>
      </c>
    </row>
    <row r="41" spans="1:5" ht="18" customHeight="1" x14ac:dyDescent="0.25">
      <c r="A41" s="664" t="s">
        <v>446</v>
      </c>
      <c r="B41" s="258">
        <f>Existing_Product!C154</f>
        <v>0</v>
      </c>
      <c r="C41" s="258">
        <f>Existing_Product!D154</f>
        <v>0</v>
      </c>
      <c r="D41" s="258">
        <f>Existing_Product!E154</f>
        <v>0</v>
      </c>
      <c r="E41" s="258">
        <f t="shared" si="0"/>
        <v>0</v>
      </c>
    </row>
    <row r="42" spans="1:5" ht="18" customHeight="1" x14ac:dyDescent="0.25">
      <c r="A42" s="257" t="s">
        <v>447</v>
      </c>
      <c r="B42" s="259">
        <f>Existing_Product!C155</f>
        <v>0</v>
      </c>
      <c r="C42" s="259">
        <f>Existing_Product!D155</f>
        <v>0</v>
      </c>
      <c r="D42" s="259">
        <f>Existing_Product!E155</f>
        <v>0</v>
      </c>
      <c r="E42" s="259">
        <f t="shared" si="0"/>
        <v>0</v>
      </c>
    </row>
    <row r="43" spans="1:5" ht="18" customHeight="1" thickBot="1" x14ac:dyDescent="0.3">
      <c r="A43" s="665" t="s">
        <v>448</v>
      </c>
      <c r="B43" s="260">
        <f>Existing_Product!C156</f>
        <v>0</v>
      </c>
      <c r="C43" s="260">
        <f>Existing_Product!D156</f>
        <v>0</v>
      </c>
      <c r="D43" s="260">
        <f>Existing_Product!E156</f>
        <v>0</v>
      </c>
      <c r="E43" s="260">
        <f t="shared" si="0"/>
        <v>0</v>
      </c>
    </row>
    <row r="46" spans="1:5" ht="18" customHeight="1" x14ac:dyDescent="0.25">
      <c r="A46" s="42" t="s">
        <v>99</v>
      </c>
      <c r="B46" s="42"/>
      <c r="C46" s="42"/>
    </row>
    <row r="47" spans="1:5" ht="18" customHeight="1" x14ac:dyDescent="0.25">
      <c r="A47" s="20" t="s">
        <v>443</v>
      </c>
      <c r="B47" s="42"/>
      <c r="C47" s="42"/>
    </row>
    <row r="48" spans="1:5" s="43" customFormat="1" ht="18" customHeight="1" x14ac:dyDescent="0.25">
      <c r="A48" s="40"/>
    </row>
  </sheetData>
  <sheetProtection algorithmName="SHA-512" hashValue="GUjFK7OyX6pq2i/jkSTzwlQEvbkz2cw3iJnlMLUSsvfi3XXPQHa8qMQPjVolN2yuP5rME/jvDcjffE2Cvp7i0w==" saltValue="30SHSH3CHNHg7UrFM2gERw==" spinCount="100000" sheet="1" objects="1" scenarios="1"/>
  <printOptions horizontalCentered="1"/>
  <pageMargins left="0.7" right="0.7" top="0.7" bottom="0.7" header="0.3" footer="0.3"/>
  <pageSetup scale="65" fitToWidth="0" orientation="landscape" r:id="rId1"/>
  <headerFooter>
    <oddFooter>&amp;L&amp;A
Version Date: May 1, 2023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CS172"/>
  <sheetViews>
    <sheetView showGridLines="0" zoomScale="80" zoomScaleNormal="80" zoomScaleSheetLayoutView="55" workbookViewId="0">
      <pane xSplit="1" topLeftCell="B1" activePane="topRight" state="frozen"/>
      <selection activeCell="J3" sqref="J3"/>
      <selection pane="topRight" activeCell="C1" sqref="C1"/>
    </sheetView>
  </sheetViews>
  <sheetFormatPr defaultColWidth="8.81640625" defaultRowHeight="15" x14ac:dyDescent="0.25"/>
  <cols>
    <col min="1" max="1" width="33.08984375" style="12" customWidth="1"/>
    <col min="2" max="81" width="20.6328125" style="12" customWidth="1"/>
    <col min="82" max="82" width="8.81640625" style="12"/>
    <col min="83" max="85" width="20.81640625" style="12" customWidth="1"/>
    <col min="86" max="16384" width="8.81640625" style="12"/>
  </cols>
  <sheetData>
    <row r="1" spans="1:21" ht="15.6" x14ac:dyDescent="0.3">
      <c r="A1" s="50" t="s">
        <v>71</v>
      </c>
      <c r="B1" s="41"/>
      <c r="C1" s="41"/>
      <c r="D1" s="41"/>
      <c r="E1" s="41"/>
      <c r="F1" s="41"/>
    </row>
    <row r="2" spans="1:21" x14ac:dyDescent="0.25">
      <c r="A2" s="41" t="s">
        <v>72</v>
      </c>
      <c r="B2" s="652" t="str">
        <f>IF(ISBLANK('Cover-Input Page'!$C$10), "Company Name cannot be left blank.  Please fill out cell C10 on the &lt;Cover-Input Page&gt; Tab.", 'Cover-Input Page'!$C$10)</f>
        <v>Company Name cannot be left blank.  Please fill out cell C10 on the &lt;Cover-Input Page&gt; Tab.</v>
      </c>
      <c r="C2" s="41"/>
      <c r="D2" s="41"/>
      <c r="E2" s="41"/>
      <c r="F2" s="41"/>
    </row>
    <row r="3" spans="1:21" x14ac:dyDescent="0.25">
      <c r="A3" s="41"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C3" s="41"/>
      <c r="D3" s="41"/>
      <c r="E3" s="41"/>
      <c r="F3" s="76"/>
    </row>
    <row r="4" spans="1:21" ht="15.75" customHeight="1" x14ac:dyDescent="0.25">
      <c r="A4" s="41"/>
      <c r="B4" s="41"/>
      <c r="C4" s="41"/>
      <c r="D4" s="41"/>
      <c r="E4" s="41"/>
      <c r="F4" s="76"/>
    </row>
    <row r="5" spans="1:21" x14ac:dyDescent="0.25">
      <c r="A5" s="30" t="s">
        <v>151</v>
      </c>
      <c r="B5" s="41"/>
      <c r="C5" s="41"/>
      <c r="D5" s="41"/>
      <c r="E5" s="41"/>
      <c r="F5" s="76"/>
    </row>
    <row r="6" spans="1:21" ht="15.6" x14ac:dyDescent="0.25">
      <c r="A6" s="14"/>
      <c r="B6" s="41"/>
      <c r="C6" s="41"/>
      <c r="D6" s="41"/>
      <c r="E6" s="41"/>
      <c r="F6" s="76"/>
    </row>
    <row r="7" spans="1:21" ht="15.6" x14ac:dyDescent="0.25">
      <c r="A7" s="35" t="s">
        <v>375</v>
      </c>
      <c r="B7" s="41"/>
      <c r="C7" s="41"/>
      <c r="D7" s="41"/>
      <c r="E7" s="41"/>
      <c r="F7" s="76"/>
      <c r="H7" s="71" t="str">
        <f>Price_Inflation!B9</f>
        <v>01/2023 - 12/2023</v>
      </c>
    </row>
    <row r="8" spans="1:21" x14ac:dyDescent="0.25">
      <c r="B8" s="41"/>
      <c r="C8" s="41"/>
      <c r="D8" s="41"/>
      <c r="E8" s="41"/>
      <c r="F8" s="76"/>
    </row>
    <row r="9" spans="1:21" ht="15.6" x14ac:dyDescent="0.25">
      <c r="A9" s="123" t="s">
        <v>73</v>
      </c>
      <c r="B9" s="283">
        <v>1</v>
      </c>
      <c r="C9" s="293">
        <v>2</v>
      </c>
      <c r="D9" s="293">
        <v>3</v>
      </c>
      <c r="E9" s="293">
        <v>4</v>
      </c>
      <c r="F9" s="293">
        <v>5</v>
      </c>
      <c r="G9" s="293">
        <v>6</v>
      </c>
      <c r="H9" s="293">
        <v>7</v>
      </c>
      <c r="I9" s="293">
        <v>8</v>
      </c>
      <c r="J9" s="293">
        <v>9</v>
      </c>
      <c r="K9" s="293">
        <v>10</v>
      </c>
      <c r="L9" s="293">
        <v>11</v>
      </c>
      <c r="M9" s="293">
        <v>12</v>
      </c>
      <c r="N9" s="293">
        <v>13</v>
      </c>
      <c r="O9" s="293">
        <v>14</v>
      </c>
      <c r="P9" s="293">
        <v>15</v>
      </c>
      <c r="Q9" s="293">
        <v>16</v>
      </c>
      <c r="R9" s="293">
        <v>17</v>
      </c>
      <c r="S9" s="293">
        <v>18</v>
      </c>
      <c r="T9" s="288">
        <v>19</v>
      </c>
      <c r="U9" s="113" t="s">
        <v>74</v>
      </c>
    </row>
    <row r="10" spans="1:21" x14ac:dyDescent="0.25">
      <c r="A10" s="51" t="s">
        <v>50</v>
      </c>
      <c r="B10" s="284">
        <f>(1+Price_Inflation!B13)*(1+Price_Inflation!B28)*(1+Price_Inflation!B43)-1</f>
        <v>0</v>
      </c>
      <c r="C10" s="294">
        <f>(1+Price_Inflation!C13)*(1+Price_Inflation!C28)*(1+Price_Inflation!C43)-1</f>
        <v>0</v>
      </c>
      <c r="D10" s="294">
        <f>(1+Price_Inflation!D13)*(1+Price_Inflation!D28)*(1+Price_Inflation!D43)-1</f>
        <v>0</v>
      </c>
      <c r="E10" s="294">
        <f>(1+Price_Inflation!E13)*(1+Price_Inflation!E28)*(1+Price_Inflation!E43)-1</f>
        <v>0</v>
      </c>
      <c r="F10" s="294">
        <f>(1+Price_Inflation!F13)*(1+Price_Inflation!F28)*(1+Price_Inflation!F43)-1</f>
        <v>0</v>
      </c>
      <c r="G10" s="294">
        <f>(1+Price_Inflation!G13)*(1+Price_Inflation!G28)*(1+Price_Inflation!G43)-1</f>
        <v>0</v>
      </c>
      <c r="H10" s="294">
        <f>(1+Price_Inflation!H13)*(1+Price_Inflation!H28)*(1+Price_Inflation!H43)-1</f>
        <v>0</v>
      </c>
      <c r="I10" s="294">
        <f>(1+Price_Inflation!I13)*(1+Price_Inflation!I28)*(1+Price_Inflation!I43)-1</f>
        <v>0</v>
      </c>
      <c r="J10" s="294">
        <f>(1+Price_Inflation!J13)*(1+Price_Inflation!J28)*(1+Price_Inflation!J43)-1</f>
        <v>0</v>
      </c>
      <c r="K10" s="294">
        <f>(1+Price_Inflation!K13)*(1+Price_Inflation!K28)*(1+Price_Inflation!K43)-1</f>
        <v>0</v>
      </c>
      <c r="L10" s="294">
        <f>(1+Price_Inflation!L13)*(1+Price_Inflation!L28)*(1+Price_Inflation!L43)-1</f>
        <v>0</v>
      </c>
      <c r="M10" s="294">
        <f>(1+Price_Inflation!M13)*(1+Price_Inflation!M28)*(1+Price_Inflation!M43)-1</f>
        <v>0</v>
      </c>
      <c r="N10" s="294">
        <f>(1+Price_Inflation!N13)*(1+Price_Inflation!N28)*(1+Price_Inflation!N43)-1</f>
        <v>0</v>
      </c>
      <c r="O10" s="294">
        <f>(1+Price_Inflation!O13)*(1+Price_Inflation!O28)*(1+Price_Inflation!O43)-1</f>
        <v>0</v>
      </c>
      <c r="P10" s="294">
        <f>(1+Price_Inflation!P13)*(1+Price_Inflation!P28)*(1+Price_Inflation!P43)-1</f>
        <v>0</v>
      </c>
      <c r="Q10" s="294">
        <f>(1+Price_Inflation!Q13)*(1+Price_Inflation!Q28)*(1+Price_Inflation!Q43)-1</f>
        <v>0</v>
      </c>
      <c r="R10" s="294">
        <f>(1+Price_Inflation!R13)*(1+Price_Inflation!R28)*(1+Price_Inflation!R43)-1</f>
        <v>0</v>
      </c>
      <c r="S10" s="294">
        <f>(1+Price_Inflation!S13)*(1+Price_Inflation!S28)*(1+Price_Inflation!S43)-1</f>
        <v>0</v>
      </c>
      <c r="T10" s="289">
        <f>(1+Price_Inflation!T13)*(1+Price_Inflation!T28)*(1+Price_Inflation!T43)-1</f>
        <v>0</v>
      </c>
      <c r="U10" s="280">
        <f>(1+Price_Inflation!U13)*(1+Price_Inflation!U28)*(1+Price_Inflation!U43)-1</f>
        <v>0</v>
      </c>
    </row>
    <row r="11" spans="1:21" x14ac:dyDescent="0.25">
      <c r="A11" s="52" t="s">
        <v>51</v>
      </c>
      <c r="B11" s="285">
        <f>(1+Price_Inflation!B14)*(1+Price_Inflation!B29)*(1+Price_Inflation!B44)-1</f>
        <v>0</v>
      </c>
      <c r="C11" s="295">
        <f>(1+Price_Inflation!C14)*(1+Price_Inflation!C29)*(1+Price_Inflation!C44)-1</f>
        <v>0</v>
      </c>
      <c r="D11" s="295">
        <f>(1+Price_Inflation!D14)*(1+Price_Inflation!D29)*(1+Price_Inflation!D44)-1</f>
        <v>0</v>
      </c>
      <c r="E11" s="295">
        <f>(1+Price_Inflation!E14)*(1+Price_Inflation!E29)*(1+Price_Inflation!E44)-1</f>
        <v>0</v>
      </c>
      <c r="F11" s="295">
        <f>(1+Price_Inflation!F14)*(1+Price_Inflation!F29)*(1+Price_Inflation!F44)-1</f>
        <v>0</v>
      </c>
      <c r="G11" s="295">
        <f>(1+Price_Inflation!G14)*(1+Price_Inflation!G29)*(1+Price_Inflation!G44)-1</f>
        <v>0</v>
      </c>
      <c r="H11" s="295">
        <f>(1+Price_Inflation!H14)*(1+Price_Inflation!H29)*(1+Price_Inflation!H44)-1</f>
        <v>0</v>
      </c>
      <c r="I11" s="295">
        <f>(1+Price_Inflation!I14)*(1+Price_Inflation!I29)*(1+Price_Inflation!I44)-1</f>
        <v>0</v>
      </c>
      <c r="J11" s="295">
        <f>(1+Price_Inflation!J14)*(1+Price_Inflation!J29)*(1+Price_Inflation!J44)-1</f>
        <v>0</v>
      </c>
      <c r="K11" s="295">
        <f>(1+Price_Inflation!K14)*(1+Price_Inflation!K29)*(1+Price_Inflation!K44)-1</f>
        <v>0</v>
      </c>
      <c r="L11" s="295">
        <f>(1+Price_Inflation!L14)*(1+Price_Inflation!L29)*(1+Price_Inflation!L44)-1</f>
        <v>0</v>
      </c>
      <c r="M11" s="295">
        <f>(1+Price_Inflation!M14)*(1+Price_Inflation!M29)*(1+Price_Inflation!M44)-1</f>
        <v>0</v>
      </c>
      <c r="N11" s="295">
        <f>(1+Price_Inflation!N14)*(1+Price_Inflation!N29)*(1+Price_Inflation!N44)-1</f>
        <v>0</v>
      </c>
      <c r="O11" s="295">
        <f>(1+Price_Inflation!O14)*(1+Price_Inflation!O29)*(1+Price_Inflation!O44)-1</f>
        <v>0</v>
      </c>
      <c r="P11" s="295">
        <f>(1+Price_Inflation!P14)*(1+Price_Inflation!P29)*(1+Price_Inflation!P44)-1</f>
        <v>0</v>
      </c>
      <c r="Q11" s="295">
        <f>(1+Price_Inflation!Q14)*(1+Price_Inflation!Q29)*(1+Price_Inflation!Q44)-1</f>
        <v>0</v>
      </c>
      <c r="R11" s="295">
        <f>(1+Price_Inflation!R14)*(1+Price_Inflation!R29)*(1+Price_Inflation!R44)-1</f>
        <v>0</v>
      </c>
      <c r="S11" s="295">
        <f>(1+Price_Inflation!S14)*(1+Price_Inflation!S29)*(1+Price_Inflation!S44)-1</f>
        <v>0</v>
      </c>
      <c r="T11" s="290">
        <f>(1+Price_Inflation!T14)*(1+Price_Inflation!T29)*(1+Price_Inflation!T44)-1</f>
        <v>0</v>
      </c>
      <c r="U11" s="282">
        <f>(1+Price_Inflation!U14)*(1+Price_Inflation!U29)*(1+Price_Inflation!U44)-1</f>
        <v>0</v>
      </c>
    </row>
    <row r="12" spans="1:21" ht="15" customHeight="1" x14ac:dyDescent="0.25">
      <c r="A12" s="52" t="s">
        <v>75</v>
      </c>
      <c r="B12" s="285">
        <f>(1+Price_Inflation!B15)*(1+Price_Inflation!B30)*(1+Price_Inflation!B45)-1</f>
        <v>0</v>
      </c>
      <c r="C12" s="295">
        <f>(1+Price_Inflation!C15)*(1+Price_Inflation!C30)*(1+Price_Inflation!C45)-1</f>
        <v>0</v>
      </c>
      <c r="D12" s="295">
        <f>(1+Price_Inflation!D15)*(1+Price_Inflation!D30)*(1+Price_Inflation!D45)-1</f>
        <v>0</v>
      </c>
      <c r="E12" s="295">
        <f>(1+Price_Inflation!E15)*(1+Price_Inflation!E30)*(1+Price_Inflation!E45)-1</f>
        <v>0</v>
      </c>
      <c r="F12" s="295">
        <f>(1+Price_Inflation!F15)*(1+Price_Inflation!F30)*(1+Price_Inflation!F45)-1</f>
        <v>0</v>
      </c>
      <c r="G12" s="295">
        <f>(1+Price_Inflation!G15)*(1+Price_Inflation!G30)*(1+Price_Inflation!G45)-1</f>
        <v>0</v>
      </c>
      <c r="H12" s="295">
        <f>(1+Price_Inflation!H15)*(1+Price_Inflation!H30)*(1+Price_Inflation!H45)-1</f>
        <v>0</v>
      </c>
      <c r="I12" s="295">
        <f>(1+Price_Inflation!I15)*(1+Price_Inflation!I30)*(1+Price_Inflation!I45)-1</f>
        <v>0</v>
      </c>
      <c r="J12" s="295">
        <f>(1+Price_Inflation!J15)*(1+Price_Inflation!J30)*(1+Price_Inflation!J45)-1</f>
        <v>0</v>
      </c>
      <c r="K12" s="295">
        <f>(1+Price_Inflation!K15)*(1+Price_Inflation!K30)*(1+Price_Inflation!K45)-1</f>
        <v>0</v>
      </c>
      <c r="L12" s="295">
        <f>(1+Price_Inflation!L15)*(1+Price_Inflation!L30)*(1+Price_Inflation!L45)-1</f>
        <v>0</v>
      </c>
      <c r="M12" s="295">
        <f>(1+Price_Inflation!M15)*(1+Price_Inflation!M30)*(1+Price_Inflation!M45)-1</f>
        <v>0</v>
      </c>
      <c r="N12" s="295">
        <f>(1+Price_Inflation!N15)*(1+Price_Inflation!N30)*(1+Price_Inflation!N45)-1</f>
        <v>0</v>
      </c>
      <c r="O12" s="295">
        <f>(1+Price_Inflation!O15)*(1+Price_Inflation!O30)*(1+Price_Inflation!O45)-1</f>
        <v>0</v>
      </c>
      <c r="P12" s="295">
        <f>(1+Price_Inflation!P15)*(1+Price_Inflation!P30)*(1+Price_Inflation!P45)-1</f>
        <v>0</v>
      </c>
      <c r="Q12" s="295">
        <f>(1+Price_Inflation!Q15)*(1+Price_Inflation!Q30)*(1+Price_Inflation!Q45)-1</f>
        <v>0</v>
      </c>
      <c r="R12" s="295">
        <f>(1+Price_Inflation!R15)*(1+Price_Inflation!R30)*(1+Price_Inflation!R45)-1</f>
        <v>0</v>
      </c>
      <c r="S12" s="295">
        <f>(1+Price_Inflation!S15)*(1+Price_Inflation!S30)*(1+Price_Inflation!S45)-1</f>
        <v>0</v>
      </c>
      <c r="T12" s="290">
        <f>(1+Price_Inflation!T15)*(1+Price_Inflation!T30)*(1+Price_Inflation!T45)-1</f>
        <v>0</v>
      </c>
      <c r="U12" s="282">
        <f>(1+Price_Inflation!U15)*(1+Price_Inflation!U30)*(1+Price_Inflation!U45)-1</f>
        <v>0</v>
      </c>
    </row>
    <row r="13" spans="1:21" x14ac:dyDescent="0.25">
      <c r="A13" s="52" t="s">
        <v>52</v>
      </c>
      <c r="B13" s="285">
        <f>(1+Price_Inflation!B16)*(1+Price_Inflation!B31)*(1+Price_Inflation!B46)-1</f>
        <v>0</v>
      </c>
      <c r="C13" s="295">
        <f>(1+Price_Inflation!C16)*(1+Price_Inflation!C31)*(1+Price_Inflation!C46)-1</f>
        <v>0</v>
      </c>
      <c r="D13" s="295">
        <f>(1+Price_Inflation!D16)*(1+Price_Inflation!D31)*(1+Price_Inflation!D46)-1</f>
        <v>0</v>
      </c>
      <c r="E13" s="295">
        <f>(1+Price_Inflation!E16)*(1+Price_Inflation!E31)*(1+Price_Inflation!E46)-1</f>
        <v>0</v>
      </c>
      <c r="F13" s="295">
        <f>(1+Price_Inflation!F16)*(1+Price_Inflation!F31)*(1+Price_Inflation!F46)-1</f>
        <v>0</v>
      </c>
      <c r="G13" s="295">
        <f>(1+Price_Inflation!G16)*(1+Price_Inflation!G31)*(1+Price_Inflation!G46)-1</f>
        <v>0</v>
      </c>
      <c r="H13" s="295">
        <f>(1+Price_Inflation!H16)*(1+Price_Inflation!H31)*(1+Price_Inflation!H46)-1</f>
        <v>0</v>
      </c>
      <c r="I13" s="295">
        <f>(1+Price_Inflation!I16)*(1+Price_Inflation!I31)*(1+Price_Inflation!I46)-1</f>
        <v>0</v>
      </c>
      <c r="J13" s="295">
        <f>(1+Price_Inflation!J16)*(1+Price_Inflation!J31)*(1+Price_Inflation!J46)-1</f>
        <v>0</v>
      </c>
      <c r="K13" s="295">
        <f>(1+Price_Inflation!K16)*(1+Price_Inflation!K31)*(1+Price_Inflation!K46)-1</f>
        <v>0</v>
      </c>
      <c r="L13" s="295">
        <f>(1+Price_Inflation!L16)*(1+Price_Inflation!L31)*(1+Price_Inflation!L46)-1</f>
        <v>0</v>
      </c>
      <c r="M13" s="295">
        <f>(1+Price_Inflation!M16)*(1+Price_Inflation!M31)*(1+Price_Inflation!M46)-1</f>
        <v>0</v>
      </c>
      <c r="N13" s="295">
        <f>(1+Price_Inflation!N16)*(1+Price_Inflation!N31)*(1+Price_Inflation!N46)-1</f>
        <v>0</v>
      </c>
      <c r="O13" s="295">
        <f>(1+Price_Inflation!O16)*(1+Price_Inflation!O31)*(1+Price_Inflation!O46)-1</f>
        <v>0</v>
      </c>
      <c r="P13" s="295">
        <f>(1+Price_Inflation!P16)*(1+Price_Inflation!P31)*(1+Price_Inflation!P46)-1</f>
        <v>0</v>
      </c>
      <c r="Q13" s="295">
        <f>(1+Price_Inflation!Q16)*(1+Price_Inflation!Q31)*(1+Price_Inflation!Q46)-1</f>
        <v>0</v>
      </c>
      <c r="R13" s="295">
        <f>(1+Price_Inflation!R16)*(1+Price_Inflation!R31)*(1+Price_Inflation!R46)-1</f>
        <v>0</v>
      </c>
      <c r="S13" s="295">
        <f>(1+Price_Inflation!S16)*(1+Price_Inflation!S31)*(1+Price_Inflation!S46)-1</f>
        <v>0</v>
      </c>
      <c r="T13" s="290">
        <f>(1+Price_Inflation!T16)*(1+Price_Inflation!T31)*(1+Price_Inflation!T46)-1</f>
        <v>0</v>
      </c>
      <c r="U13" s="282">
        <f>(1+Price_Inflation!U16)*(1+Price_Inflation!U31)*(1+Price_Inflation!U46)-1</f>
        <v>0</v>
      </c>
    </row>
    <row r="14" spans="1:21" x14ac:dyDescent="0.25">
      <c r="A14" s="52" t="s">
        <v>53</v>
      </c>
      <c r="B14" s="285">
        <f>(1+Price_Inflation!B17)*(1+Price_Inflation!B32)*(1+Price_Inflation!B47)-1</f>
        <v>0</v>
      </c>
      <c r="C14" s="295">
        <f>(1+Price_Inflation!C17)*(1+Price_Inflation!C32)*(1+Price_Inflation!C47)-1</f>
        <v>0</v>
      </c>
      <c r="D14" s="295">
        <f>(1+Price_Inflation!D17)*(1+Price_Inflation!D32)*(1+Price_Inflation!D47)-1</f>
        <v>0</v>
      </c>
      <c r="E14" s="295">
        <f>(1+Price_Inflation!E17)*(1+Price_Inflation!E32)*(1+Price_Inflation!E47)-1</f>
        <v>0</v>
      </c>
      <c r="F14" s="295">
        <f>(1+Price_Inflation!F17)*(1+Price_Inflation!F32)*(1+Price_Inflation!F47)-1</f>
        <v>0</v>
      </c>
      <c r="G14" s="295">
        <f>(1+Price_Inflation!G17)*(1+Price_Inflation!G32)*(1+Price_Inflation!G47)-1</f>
        <v>0</v>
      </c>
      <c r="H14" s="295">
        <f>(1+Price_Inflation!H17)*(1+Price_Inflation!H32)*(1+Price_Inflation!H47)-1</f>
        <v>0</v>
      </c>
      <c r="I14" s="295">
        <f>(1+Price_Inflation!I17)*(1+Price_Inflation!I32)*(1+Price_Inflation!I47)-1</f>
        <v>0</v>
      </c>
      <c r="J14" s="295">
        <f>(1+Price_Inflation!J17)*(1+Price_Inflation!J32)*(1+Price_Inflation!J47)-1</f>
        <v>0</v>
      </c>
      <c r="K14" s="295">
        <f>(1+Price_Inflation!K17)*(1+Price_Inflation!K32)*(1+Price_Inflation!K47)-1</f>
        <v>0</v>
      </c>
      <c r="L14" s="295">
        <f>(1+Price_Inflation!L17)*(1+Price_Inflation!L32)*(1+Price_Inflation!L47)-1</f>
        <v>0</v>
      </c>
      <c r="M14" s="295">
        <f>(1+Price_Inflation!M17)*(1+Price_Inflation!M32)*(1+Price_Inflation!M47)-1</f>
        <v>0</v>
      </c>
      <c r="N14" s="295">
        <f>(1+Price_Inflation!N17)*(1+Price_Inflation!N32)*(1+Price_Inflation!N47)-1</f>
        <v>0</v>
      </c>
      <c r="O14" s="295">
        <f>(1+Price_Inflation!O17)*(1+Price_Inflation!O32)*(1+Price_Inflation!O47)-1</f>
        <v>0</v>
      </c>
      <c r="P14" s="295">
        <f>(1+Price_Inflation!P17)*(1+Price_Inflation!P32)*(1+Price_Inflation!P47)-1</f>
        <v>0</v>
      </c>
      <c r="Q14" s="295">
        <f>(1+Price_Inflation!Q17)*(1+Price_Inflation!Q32)*(1+Price_Inflation!Q47)-1</f>
        <v>0</v>
      </c>
      <c r="R14" s="295">
        <f>(1+Price_Inflation!R17)*(1+Price_Inflation!R32)*(1+Price_Inflation!R47)-1</f>
        <v>0</v>
      </c>
      <c r="S14" s="295">
        <f>(1+Price_Inflation!S17)*(1+Price_Inflation!S32)*(1+Price_Inflation!S47)-1</f>
        <v>0</v>
      </c>
      <c r="T14" s="290">
        <f>(1+Price_Inflation!T17)*(1+Price_Inflation!T32)*(1+Price_Inflation!T47)-1</f>
        <v>0</v>
      </c>
      <c r="U14" s="282">
        <f>(1+Price_Inflation!U17)*(1+Price_Inflation!U32)*(1+Price_Inflation!U47)-1</f>
        <v>0</v>
      </c>
    </row>
    <row r="15" spans="1:21" x14ac:dyDescent="0.25">
      <c r="A15" s="52" t="s">
        <v>54</v>
      </c>
      <c r="B15" s="285">
        <f>(1+Price_Inflation!B18)*(1+Price_Inflation!B33)*(1+Price_Inflation!B48)-1</f>
        <v>0</v>
      </c>
      <c r="C15" s="295">
        <f>(1+Price_Inflation!C18)*(1+Price_Inflation!C33)*(1+Price_Inflation!C48)-1</f>
        <v>0</v>
      </c>
      <c r="D15" s="295">
        <f>(1+Price_Inflation!D18)*(1+Price_Inflation!D33)*(1+Price_Inflation!D48)-1</f>
        <v>0</v>
      </c>
      <c r="E15" s="295">
        <f>(1+Price_Inflation!E18)*(1+Price_Inflation!E33)*(1+Price_Inflation!E48)-1</f>
        <v>0</v>
      </c>
      <c r="F15" s="295">
        <f>(1+Price_Inflation!F18)*(1+Price_Inflation!F33)*(1+Price_Inflation!F48)-1</f>
        <v>0</v>
      </c>
      <c r="G15" s="295">
        <f>(1+Price_Inflation!G18)*(1+Price_Inflation!G33)*(1+Price_Inflation!G48)-1</f>
        <v>0</v>
      </c>
      <c r="H15" s="295">
        <f>(1+Price_Inflation!H18)*(1+Price_Inflation!H33)*(1+Price_Inflation!H48)-1</f>
        <v>0</v>
      </c>
      <c r="I15" s="295">
        <f>(1+Price_Inflation!I18)*(1+Price_Inflation!I33)*(1+Price_Inflation!I48)-1</f>
        <v>0</v>
      </c>
      <c r="J15" s="295">
        <f>(1+Price_Inflation!J18)*(1+Price_Inflation!J33)*(1+Price_Inflation!J48)-1</f>
        <v>0</v>
      </c>
      <c r="K15" s="295">
        <f>(1+Price_Inflation!K18)*(1+Price_Inflation!K33)*(1+Price_Inflation!K48)-1</f>
        <v>0</v>
      </c>
      <c r="L15" s="295">
        <f>(1+Price_Inflation!L18)*(1+Price_Inflation!L33)*(1+Price_Inflation!L48)-1</f>
        <v>0</v>
      </c>
      <c r="M15" s="295">
        <f>(1+Price_Inflation!M18)*(1+Price_Inflation!M33)*(1+Price_Inflation!M48)-1</f>
        <v>0</v>
      </c>
      <c r="N15" s="295">
        <f>(1+Price_Inflation!N18)*(1+Price_Inflation!N33)*(1+Price_Inflation!N48)-1</f>
        <v>0</v>
      </c>
      <c r="O15" s="295">
        <f>(1+Price_Inflation!O18)*(1+Price_Inflation!O33)*(1+Price_Inflation!O48)-1</f>
        <v>0</v>
      </c>
      <c r="P15" s="295">
        <f>(1+Price_Inflation!P18)*(1+Price_Inflation!P33)*(1+Price_Inflation!P48)-1</f>
        <v>0</v>
      </c>
      <c r="Q15" s="295">
        <f>(1+Price_Inflation!Q18)*(1+Price_Inflation!Q33)*(1+Price_Inflation!Q48)-1</f>
        <v>0</v>
      </c>
      <c r="R15" s="295">
        <f>(1+Price_Inflation!R18)*(1+Price_Inflation!R33)*(1+Price_Inflation!R48)-1</f>
        <v>0</v>
      </c>
      <c r="S15" s="295">
        <f>(1+Price_Inflation!S18)*(1+Price_Inflation!S33)*(1+Price_Inflation!S48)-1</f>
        <v>0</v>
      </c>
      <c r="T15" s="290">
        <f>(1+Price_Inflation!T18)*(1+Price_Inflation!T33)*(1+Price_Inflation!T48)-1</f>
        <v>0</v>
      </c>
      <c r="U15" s="282">
        <f>(1+Price_Inflation!U18)*(1+Price_Inflation!U33)*(1+Price_Inflation!U48)-1</f>
        <v>0</v>
      </c>
    </row>
    <row r="16" spans="1:21" x14ac:dyDescent="0.25">
      <c r="A16" s="52" t="s">
        <v>55</v>
      </c>
      <c r="B16" s="285">
        <f>(1+Price_Inflation!B19)*(1+Price_Inflation!B34)*(1+Price_Inflation!B49)-1</f>
        <v>0</v>
      </c>
      <c r="C16" s="295">
        <f>(1+Price_Inflation!C19)*(1+Price_Inflation!C34)*(1+Price_Inflation!C49)-1</f>
        <v>0</v>
      </c>
      <c r="D16" s="295">
        <f>(1+Price_Inflation!D19)*(1+Price_Inflation!D34)*(1+Price_Inflation!D49)-1</f>
        <v>0</v>
      </c>
      <c r="E16" s="295">
        <f>(1+Price_Inflation!E19)*(1+Price_Inflation!E34)*(1+Price_Inflation!E49)-1</f>
        <v>0</v>
      </c>
      <c r="F16" s="295">
        <f>(1+Price_Inflation!F19)*(1+Price_Inflation!F34)*(1+Price_Inflation!F49)-1</f>
        <v>0</v>
      </c>
      <c r="G16" s="295">
        <f>(1+Price_Inflation!G19)*(1+Price_Inflation!G34)*(1+Price_Inflation!G49)-1</f>
        <v>0</v>
      </c>
      <c r="H16" s="295">
        <f>(1+Price_Inflation!H19)*(1+Price_Inflation!H34)*(1+Price_Inflation!H49)-1</f>
        <v>0</v>
      </c>
      <c r="I16" s="295">
        <f>(1+Price_Inflation!I19)*(1+Price_Inflation!I34)*(1+Price_Inflation!I49)-1</f>
        <v>0</v>
      </c>
      <c r="J16" s="295">
        <f>(1+Price_Inflation!J19)*(1+Price_Inflation!J34)*(1+Price_Inflation!J49)-1</f>
        <v>0</v>
      </c>
      <c r="K16" s="295">
        <f>(1+Price_Inflation!K19)*(1+Price_Inflation!K34)*(1+Price_Inflation!K49)-1</f>
        <v>0</v>
      </c>
      <c r="L16" s="295">
        <f>(1+Price_Inflation!L19)*(1+Price_Inflation!L34)*(1+Price_Inflation!L49)-1</f>
        <v>0</v>
      </c>
      <c r="M16" s="295">
        <f>(1+Price_Inflation!M19)*(1+Price_Inflation!M34)*(1+Price_Inflation!M49)-1</f>
        <v>0</v>
      </c>
      <c r="N16" s="295">
        <f>(1+Price_Inflation!N19)*(1+Price_Inflation!N34)*(1+Price_Inflation!N49)-1</f>
        <v>0</v>
      </c>
      <c r="O16" s="295">
        <f>(1+Price_Inflation!O19)*(1+Price_Inflation!O34)*(1+Price_Inflation!O49)-1</f>
        <v>0</v>
      </c>
      <c r="P16" s="295">
        <f>(1+Price_Inflation!P19)*(1+Price_Inflation!P34)*(1+Price_Inflation!P49)-1</f>
        <v>0</v>
      </c>
      <c r="Q16" s="295">
        <f>(1+Price_Inflation!Q19)*(1+Price_Inflation!Q34)*(1+Price_Inflation!Q49)-1</f>
        <v>0</v>
      </c>
      <c r="R16" s="295">
        <f>(1+Price_Inflation!R19)*(1+Price_Inflation!R34)*(1+Price_Inflation!R49)-1</f>
        <v>0</v>
      </c>
      <c r="S16" s="295">
        <f>(1+Price_Inflation!S19)*(1+Price_Inflation!S34)*(1+Price_Inflation!S49)-1</f>
        <v>0</v>
      </c>
      <c r="T16" s="290">
        <f>(1+Price_Inflation!T19)*(1+Price_Inflation!T34)*(1+Price_Inflation!T49)-1</f>
        <v>0</v>
      </c>
      <c r="U16" s="282">
        <f>(1+Price_Inflation!U19)*(1+Price_Inflation!U34)*(1+Price_Inflation!U49)-1</f>
        <v>0</v>
      </c>
    </row>
    <row r="17" spans="1:23" x14ac:dyDescent="0.25">
      <c r="A17" s="52" t="s">
        <v>56</v>
      </c>
      <c r="B17" s="285">
        <f>(1+Price_Inflation!B20)*(1+Price_Inflation!B35)*(1+Price_Inflation!B50)-1</f>
        <v>0</v>
      </c>
      <c r="C17" s="295">
        <f>(1+Price_Inflation!C20)*(1+Price_Inflation!C35)*(1+Price_Inflation!C50)-1</f>
        <v>0</v>
      </c>
      <c r="D17" s="295">
        <f>(1+Price_Inflation!D20)*(1+Price_Inflation!D35)*(1+Price_Inflation!D50)-1</f>
        <v>0</v>
      </c>
      <c r="E17" s="295">
        <f>(1+Price_Inflation!E20)*(1+Price_Inflation!E35)*(1+Price_Inflation!E50)-1</f>
        <v>0</v>
      </c>
      <c r="F17" s="295">
        <f>(1+Price_Inflation!F20)*(1+Price_Inflation!F35)*(1+Price_Inflation!F50)-1</f>
        <v>0</v>
      </c>
      <c r="G17" s="295">
        <f>(1+Price_Inflation!G20)*(1+Price_Inflation!G35)*(1+Price_Inflation!G50)-1</f>
        <v>0</v>
      </c>
      <c r="H17" s="295">
        <f>(1+Price_Inflation!H20)*(1+Price_Inflation!H35)*(1+Price_Inflation!H50)-1</f>
        <v>0</v>
      </c>
      <c r="I17" s="295">
        <f>(1+Price_Inflation!I20)*(1+Price_Inflation!I35)*(1+Price_Inflation!I50)-1</f>
        <v>0</v>
      </c>
      <c r="J17" s="295">
        <f>(1+Price_Inflation!J20)*(1+Price_Inflation!J35)*(1+Price_Inflation!J50)-1</f>
        <v>0</v>
      </c>
      <c r="K17" s="295">
        <f>(1+Price_Inflation!K20)*(1+Price_Inflation!K35)*(1+Price_Inflation!K50)-1</f>
        <v>0</v>
      </c>
      <c r="L17" s="295">
        <f>(1+Price_Inflation!L20)*(1+Price_Inflation!L35)*(1+Price_Inflation!L50)-1</f>
        <v>0</v>
      </c>
      <c r="M17" s="295">
        <f>(1+Price_Inflation!M20)*(1+Price_Inflation!M35)*(1+Price_Inflation!M50)-1</f>
        <v>0</v>
      </c>
      <c r="N17" s="295">
        <f>(1+Price_Inflation!N20)*(1+Price_Inflation!N35)*(1+Price_Inflation!N50)-1</f>
        <v>0</v>
      </c>
      <c r="O17" s="295">
        <f>(1+Price_Inflation!O20)*(1+Price_Inflation!O35)*(1+Price_Inflation!O50)-1</f>
        <v>0</v>
      </c>
      <c r="P17" s="295">
        <f>(1+Price_Inflation!P20)*(1+Price_Inflation!P35)*(1+Price_Inflation!P50)-1</f>
        <v>0</v>
      </c>
      <c r="Q17" s="295">
        <f>(1+Price_Inflation!Q20)*(1+Price_Inflation!Q35)*(1+Price_Inflation!Q50)-1</f>
        <v>0</v>
      </c>
      <c r="R17" s="295">
        <f>(1+Price_Inflation!R20)*(1+Price_Inflation!R35)*(1+Price_Inflation!R50)-1</f>
        <v>0</v>
      </c>
      <c r="S17" s="295">
        <f>(1+Price_Inflation!S20)*(1+Price_Inflation!S35)*(1+Price_Inflation!S50)-1</f>
        <v>0</v>
      </c>
      <c r="T17" s="290">
        <f>(1+Price_Inflation!T20)*(1+Price_Inflation!T35)*(1+Price_Inflation!T50)-1</f>
        <v>0</v>
      </c>
      <c r="U17" s="282">
        <f>(1+Price_Inflation!U20)*(1+Price_Inflation!U35)*(1+Price_Inflation!U50)-1</f>
        <v>0</v>
      </c>
    </row>
    <row r="18" spans="1:23" x14ac:dyDescent="0.25">
      <c r="A18" s="52" t="s">
        <v>57</v>
      </c>
      <c r="B18" s="286">
        <f>(1+Price_Inflation!B21)*(1+Price_Inflation!B36)*(1+Price_Inflation!B51)-1</f>
        <v>0</v>
      </c>
      <c r="C18" s="296">
        <f>(1+Price_Inflation!C21)*(1+Price_Inflation!C36)*(1+Price_Inflation!C51)-1</f>
        <v>0</v>
      </c>
      <c r="D18" s="296">
        <f>(1+Price_Inflation!D21)*(1+Price_Inflation!D36)*(1+Price_Inflation!D51)-1</f>
        <v>0</v>
      </c>
      <c r="E18" s="296">
        <f>(1+Price_Inflation!E21)*(1+Price_Inflation!E36)*(1+Price_Inflation!E51)-1</f>
        <v>0</v>
      </c>
      <c r="F18" s="296">
        <f>(1+Price_Inflation!F21)*(1+Price_Inflation!F36)*(1+Price_Inflation!F51)-1</f>
        <v>0</v>
      </c>
      <c r="G18" s="296">
        <f>(1+Price_Inflation!G21)*(1+Price_Inflation!G36)*(1+Price_Inflation!G51)-1</f>
        <v>0</v>
      </c>
      <c r="H18" s="296">
        <f>(1+Price_Inflation!H21)*(1+Price_Inflation!H36)*(1+Price_Inflation!H51)-1</f>
        <v>0</v>
      </c>
      <c r="I18" s="296">
        <f>(1+Price_Inflation!I21)*(1+Price_Inflation!I36)*(1+Price_Inflation!I51)-1</f>
        <v>0</v>
      </c>
      <c r="J18" s="296">
        <f>(1+Price_Inflation!J21)*(1+Price_Inflation!J36)*(1+Price_Inflation!J51)-1</f>
        <v>0</v>
      </c>
      <c r="K18" s="296">
        <f>(1+Price_Inflation!K21)*(1+Price_Inflation!K36)*(1+Price_Inflation!K51)-1</f>
        <v>0</v>
      </c>
      <c r="L18" s="296">
        <f>(1+Price_Inflation!L21)*(1+Price_Inflation!L36)*(1+Price_Inflation!L51)-1</f>
        <v>0</v>
      </c>
      <c r="M18" s="296">
        <f>(1+Price_Inflation!M21)*(1+Price_Inflation!M36)*(1+Price_Inflation!M51)-1</f>
        <v>0</v>
      </c>
      <c r="N18" s="296">
        <f>(1+Price_Inflation!N21)*(1+Price_Inflation!N36)*(1+Price_Inflation!N51)-1</f>
        <v>0</v>
      </c>
      <c r="O18" s="296">
        <f>(1+Price_Inflation!O21)*(1+Price_Inflation!O36)*(1+Price_Inflation!O51)-1</f>
        <v>0</v>
      </c>
      <c r="P18" s="296">
        <f>(1+Price_Inflation!P21)*(1+Price_Inflation!P36)*(1+Price_Inflation!P51)-1</f>
        <v>0</v>
      </c>
      <c r="Q18" s="296">
        <f>(1+Price_Inflation!Q21)*(1+Price_Inflation!Q36)*(1+Price_Inflation!Q51)-1</f>
        <v>0</v>
      </c>
      <c r="R18" s="296">
        <f>(1+Price_Inflation!R21)*(1+Price_Inflation!R36)*(1+Price_Inflation!R51)-1</f>
        <v>0</v>
      </c>
      <c r="S18" s="296">
        <f>(1+Price_Inflation!S21)*(1+Price_Inflation!S36)*(1+Price_Inflation!S51)-1</f>
        <v>0</v>
      </c>
      <c r="T18" s="291">
        <f>(1+Price_Inflation!T21)*(1+Price_Inflation!T36)*(1+Price_Inflation!T51)-1</f>
        <v>0</v>
      </c>
      <c r="U18" s="281">
        <f>(1+Price_Inflation!U21)*(1+Price_Inflation!U36)*(1+Price_Inflation!U51)-1</f>
        <v>0</v>
      </c>
    </row>
    <row r="19" spans="1:23" ht="15.6" x14ac:dyDescent="0.3">
      <c r="A19" s="672" t="s">
        <v>446</v>
      </c>
      <c r="B19" s="298">
        <f>(1+Price_Inflation!B22)*(1+Price_Inflation!B37)*(1+Price_Inflation!B52)-1</f>
        <v>0</v>
      </c>
      <c r="C19" s="299">
        <f>(1+Price_Inflation!C22)*(1+Price_Inflation!C37)*(1+Price_Inflation!C52)-1</f>
        <v>0</v>
      </c>
      <c r="D19" s="299">
        <f>(1+Price_Inflation!D22)*(1+Price_Inflation!D37)*(1+Price_Inflation!D52)-1</f>
        <v>0</v>
      </c>
      <c r="E19" s="299">
        <f>(1+Price_Inflation!E22)*(1+Price_Inflation!E37)*(1+Price_Inflation!E52)-1</f>
        <v>0</v>
      </c>
      <c r="F19" s="299">
        <f>(1+Price_Inflation!F22)*(1+Price_Inflation!F37)*(1+Price_Inflation!F52)-1</f>
        <v>0</v>
      </c>
      <c r="G19" s="299">
        <f>(1+Price_Inflation!G22)*(1+Price_Inflation!G37)*(1+Price_Inflation!G52)-1</f>
        <v>0</v>
      </c>
      <c r="H19" s="299">
        <f>(1+Price_Inflation!H22)*(1+Price_Inflation!H37)*(1+Price_Inflation!H52)-1</f>
        <v>0</v>
      </c>
      <c r="I19" s="299">
        <f>(1+Price_Inflation!I22)*(1+Price_Inflation!I37)*(1+Price_Inflation!I52)-1</f>
        <v>0</v>
      </c>
      <c r="J19" s="299">
        <f>(1+Price_Inflation!J22)*(1+Price_Inflation!J37)*(1+Price_Inflation!J52)-1</f>
        <v>0</v>
      </c>
      <c r="K19" s="299">
        <f>(1+Price_Inflation!K22)*(1+Price_Inflation!K37)*(1+Price_Inflation!K52)-1</f>
        <v>0</v>
      </c>
      <c r="L19" s="299">
        <f>(1+Price_Inflation!L22)*(1+Price_Inflation!L37)*(1+Price_Inflation!L52)-1</f>
        <v>0</v>
      </c>
      <c r="M19" s="299">
        <f>(1+Price_Inflation!M22)*(1+Price_Inflation!M37)*(1+Price_Inflation!M52)-1</f>
        <v>0</v>
      </c>
      <c r="N19" s="299">
        <f>(1+Price_Inflation!N22)*(1+Price_Inflation!N37)*(1+Price_Inflation!N52)-1</f>
        <v>0</v>
      </c>
      <c r="O19" s="299">
        <f>(1+Price_Inflation!O22)*(1+Price_Inflation!O37)*(1+Price_Inflation!O52)-1</f>
        <v>0</v>
      </c>
      <c r="P19" s="299">
        <f>(1+Price_Inflation!P22)*(1+Price_Inflation!P37)*(1+Price_Inflation!P52)-1</f>
        <v>0</v>
      </c>
      <c r="Q19" s="299">
        <f>(1+Price_Inflation!Q22)*(1+Price_Inflation!Q37)*(1+Price_Inflation!Q52)-1</f>
        <v>0</v>
      </c>
      <c r="R19" s="299">
        <f>(1+Price_Inflation!R22)*(1+Price_Inflation!R37)*(1+Price_Inflation!R52)-1</f>
        <v>0</v>
      </c>
      <c r="S19" s="299">
        <f>(1+Price_Inflation!S22)*(1+Price_Inflation!S37)*(1+Price_Inflation!S52)-1</f>
        <v>0</v>
      </c>
      <c r="T19" s="300">
        <f>(1+Price_Inflation!T22)*(1+Price_Inflation!T37)*(1+Price_Inflation!T52)-1</f>
        <v>0</v>
      </c>
      <c r="U19" s="301">
        <f>(1+Price_Inflation!U22)*(1+Price_Inflation!U37)*(1+Price_Inflation!U52)-1</f>
        <v>0</v>
      </c>
    </row>
    <row r="20" spans="1:23" x14ac:dyDescent="0.25">
      <c r="A20" s="677" t="s">
        <v>447</v>
      </c>
      <c r="B20" s="286">
        <f>(1+Price_Inflation!B23)*(1+Price_Inflation!B38)*(1+Price_Inflation!B53)-1</f>
        <v>0</v>
      </c>
      <c r="C20" s="296">
        <f>(1+Price_Inflation!C23)*(1+Price_Inflation!C38)*(1+Price_Inflation!C53)-1</f>
        <v>0</v>
      </c>
      <c r="D20" s="296">
        <f>(1+Price_Inflation!D23)*(1+Price_Inflation!D38)*(1+Price_Inflation!D53)-1</f>
        <v>0</v>
      </c>
      <c r="E20" s="296">
        <f>(1+Price_Inflation!E23)*(1+Price_Inflation!E38)*(1+Price_Inflation!E53)-1</f>
        <v>0</v>
      </c>
      <c r="F20" s="296">
        <f>(1+Price_Inflation!F23)*(1+Price_Inflation!F38)*(1+Price_Inflation!F53)-1</f>
        <v>0</v>
      </c>
      <c r="G20" s="296">
        <f>(1+Price_Inflation!G23)*(1+Price_Inflation!G38)*(1+Price_Inflation!G53)-1</f>
        <v>0</v>
      </c>
      <c r="H20" s="296">
        <f>(1+Price_Inflation!H23)*(1+Price_Inflation!H38)*(1+Price_Inflation!H53)-1</f>
        <v>0</v>
      </c>
      <c r="I20" s="296">
        <f>(1+Price_Inflation!I23)*(1+Price_Inflation!I38)*(1+Price_Inflation!I53)-1</f>
        <v>0</v>
      </c>
      <c r="J20" s="296">
        <f>(1+Price_Inflation!J23)*(1+Price_Inflation!J38)*(1+Price_Inflation!J53)-1</f>
        <v>0</v>
      </c>
      <c r="K20" s="296">
        <f>(1+Price_Inflation!K23)*(1+Price_Inflation!K38)*(1+Price_Inflation!K53)-1</f>
        <v>0</v>
      </c>
      <c r="L20" s="296">
        <f>(1+Price_Inflation!L23)*(1+Price_Inflation!L38)*(1+Price_Inflation!L53)-1</f>
        <v>0</v>
      </c>
      <c r="M20" s="296">
        <f>(1+Price_Inflation!M23)*(1+Price_Inflation!M38)*(1+Price_Inflation!M53)-1</f>
        <v>0</v>
      </c>
      <c r="N20" s="296">
        <f>(1+Price_Inflation!N23)*(1+Price_Inflation!N38)*(1+Price_Inflation!N53)-1</f>
        <v>0</v>
      </c>
      <c r="O20" s="296">
        <f>(1+Price_Inflation!O23)*(1+Price_Inflation!O38)*(1+Price_Inflation!O53)-1</f>
        <v>0</v>
      </c>
      <c r="P20" s="296">
        <f>(1+Price_Inflation!P23)*(1+Price_Inflation!P38)*(1+Price_Inflation!P53)-1</f>
        <v>0</v>
      </c>
      <c r="Q20" s="296">
        <f>(1+Price_Inflation!Q23)*(1+Price_Inflation!Q38)*(1+Price_Inflation!Q53)-1</f>
        <v>0</v>
      </c>
      <c r="R20" s="296">
        <f>(1+Price_Inflation!R23)*(1+Price_Inflation!R38)*(1+Price_Inflation!R53)-1</f>
        <v>0</v>
      </c>
      <c r="S20" s="296">
        <f>(1+Price_Inflation!S23)*(1+Price_Inflation!S38)*(1+Price_Inflation!S53)-1</f>
        <v>0</v>
      </c>
      <c r="T20" s="291">
        <f>(1+Price_Inflation!T23)*(1+Price_Inflation!T38)*(1+Price_Inflation!T53)-1</f>
        <v>0</v>
      </c>
      <c r="U20" s="281">
        <f>(1+Price_Inflation!U23)*(1+Price_Inflation!U38)*(1+Price_Inflation!U53)-1</f>
        <v>0</v>
      </c>
    </row>
    <row r="21" spans="1:23" ht="15.6" x14ac:dyDescent="0.3">
      <c r="A21" s="673" t="s">
        <v>448</v>
      </c>
      <c r="B21" s="302">
        <f>(1+Price_Inflation!B24)*(1+Price_Inflation!B39)*(1+Price_Inflation!B54)-1</f>
        <v>0</v>
      </c>
      <c r="C21" s="303">
        <f>(1+Price_Inflation!C24)*(1+Price_Inflation!C39)*(1+Price_Inflation!C54)-1</f>
        <v>0</v>
      </c>
      <c r="D21" s="303">
        <f>(1+Price_Inflation!D24)*(1+Price_Inflation!D39)*(1+Price_Inflation!D54)-1</f>
        <v>0</v>
      </c>
      <c r="E21" s="303">
        <f>(1+Price_Inflation!E24)*(1+Price_Inflation!E39)*(1+Price_Inflation!E54)-1</f>
        <v>0</v>
      </c>
      <c r="F21" s="303">
        <f>(1+Price_Inflation!F24)*(1+Price_Inflation!F39)*(1+Price_Inflation!F54)-1</f>
        <v>0</v>
      </c>
      <c r="G21" s="303">
        <f>(1+Price_Inflation!G24)*(1+Price_Inflation!G39)*(1+Price_Inflation!G54)-1</f>
        <v>0</v>
      </c>
      <c r="H21" s="303">
        <f>(1+Price_Inflation!H24)*(1+Price_Inflation!H39)*(1+Price_Inflation!H54)-1</f>
        <v>0</v>
      </c>
      <c r="I21" s="303">
        <f>(1+Price_Inflation!I24)*(1+Price_Inflation!I39)*(1+Price_Inflation!I54)-1</f>
        <v>0</v>
      </c>
      <c r="J21" s="303">
        <f>(1+Price_Inflation!J24)*(1+Price_Inflation!J39)*(1+Price_Inflation!J54)-1</f>
        <v>0</v>
      </c>
      <c r="K21" s="303">
        <f>(1+Price_Inflation!K24)*(1+Price_Inflation!K39)*(1+Price_Inflation!K54)-1</f>
        <v>0</v>
      </c>
      <c r="L21" s="303">
        <f>(1+Price_Inflation!L24)*(1+Price_Inflation!L39)*(1+Price_Inflation!L54)-1</f>
        <v>0</v>
      </c>
      <c r="M21" s="303">
        <f>(1+Price_Inflation!M24)*(1+Price_Inflation!M39)*(1+Price_Inflation!M54)-1</f>
        <v>0</v>
      </c>
      <c r="N21" s="303">
        <f>(1+Price_Inflation!N24)*(1+Price_Inflation!N39)*(1+Price_Inflation!N54)-1</f>
        <v>0</v>
      </c>
      <c r="O21" s="303">
        <f>(1+Price_Inflation!O24)*(1+Price_Inflation!O39)*(1+Price_Inflation!O54)-1</f>
        <v>0</v>
      </c>
      <c r="P21" s="303">
        <f>(1+Price_Inflation!P24)*(1+Price_Inflation!P39)*(1+Price_Inflation!P54)-1</f>
        <v>0</v>
      </c>
      <c r="Q21" s="303">
        <f>(1+Price_Inflation!Q24)*(1+Price_Inflation!Q39)*(1+Price_Inflation!Q54)-1</f>
        <v>0</v>
      </c>
      <c r="R21" s="303">
        <f>(1+Price_Inflation!R24)*(1+Price_Inflation!R39)*(1+Price_Inflation!R54)-1</f>
        <v>0</v>
      </c>
      <c r="S21" s="303">
        <f>(1+Price_Inflation!S24)*(1+Price_Inflation!S39)*(1+Price_Inflation!S54)-1</f>
        <v>0</v>
      </c>
      <c r="T21" s="304">
        <f>(1+Price_Inflation!T24)*(1+Price_Inflation!T39)*(1+Price_Inflation!T54)-1</f>
        <v>0</v>
      </c>
      <c r="U21" s="305">
        <f>(1+Price_Inflation!U24)*(1+Price_Inflation!U39)*(1+Price_Inflation!U54)-1</f>
        <v>0</v>
      </c>
    </row>
    <row r="22" spans="1:23" ht="28.5" customHeight="1" x14ac:dyDescent="0.25">
      <c r="A22" s="53" t="s">
        <v>76</v>
      </c>
      <c r="B22" s="287"/>
      <c r="C22" s="297"/>
      <c r="D22" s="297"/>
      <c r="E22" s="297"/>
      <c r="F22" s="297"/>
      <c r="G22" s="297"/>
      <c r="H22" s="297"/>
      <c r="I22" s="297"/>
      <c r="J22" s="297"/>
      <c r="K22" s="297"/>
      <c r="L22" s="297"/>
      <c r="M22" s="297"/>
      <c r="N22" s="297"/>
      <c r="O22" s="297"/>
      <c r="P22" s="297"/>
      <c r="Q22" s="297"/>
      <c r="R22" s="297"/>
      <c r="S22" s="297"/>
      <c r="T22" s="292"/>
      <c r="U22" s="152">
        <f>SUM(B22:T22)</f>
        <v>0</v>
      </c>
    </row>
    <row r="23" spans="1:23" ht="15" customHeight="1" x14ac:dyDescent="0.25">
      <c r="A23" s="721"/>
      <c r="B23" s="722"/>
      <c r="C23" s="722"/>
      <c r="D23" s="722"/>
      <c r="E23" s="722"/>
      <c r="F23" s="722"/>
      <c r="G23" s="722"/>
      <c r="H23" s="722"/>
      <c r="I23" s="722"/>
      <c r="J23" s="722"/>
      <c r="K23" s="722"/>
      <c r="L23" s="722"/>
      <c r="M23" s="722"/>
      <c r="N23" s="722"/>
      <c r="O23" s="722"/>
      <c r="P23" s="722"/>
      <c r="Q23" s="722"/>
      <c r="R23" s="722"/>
      <c r="S23" s="722"/>
      <c r="T23" s="722"/>
      <c r="U23" s="722"/>
    </row>
    <row r="24" spans="1:23" ht="28.5" customHeight="1" x14ac:dyDescent="0.25">
      <c r="A24" s="53" t="s">
        <v>192</v>
      </c>
      <c r="B24" s="674" cm="1">
        <f t="array" ref="B24">INDEX($B$60:$CC$60,MATCH(B9,$B$48:$CC$48,0)+1)</f>
        <v>0</v>
      </c>
      <c r="C24" s="675" cm="1">
        <f t="array" ref="C24">INDEX($B$60:$CC$60,MATCH(C9,$B$48:$CC$48,0)+1)</f>
        <v>0</v>
      </c>
      <c r="D24" s="675" cm="1">
        <f t="array" ref="D24">INDEX($B$60:$CC$60,MATCH(D9,$B$48:$CC$48,0)+1)</f>
        <v>0</v>
      </c>
      <c r="E24" s="675" cm="1">
        <f t="array" ref="E24">INDEX($B$60:$CC$60,MATCH(E9,$B$48:$CC$48,0)+1)</f>
        <v>0</v>
      </c>
      <c r="F24" s="675" cm="1">
        <f t="array" ref="F24">INDEX($B$60:$CC$60,MATCH(F9,$B$48:$CC$48,0)+1)</f>
        <v>0</v>
      </c>
      <c r="G24" s="675" cm="1">
        <f t="array" ref="G24">INDEX($B$60:$CC$60,MATCH(G9,$B$48:$CC$48,0)+1)</f>
        <v>0</v>
      </c>
      <c r="H24" s="675" cm="1">
        <f t="array" ref="H24">INDEX($B$60:$CC$60,MATCH(H9,$B$48:$CC$48,0)+1)</f>
        <v>0</v>
      </c>
      <c r="I24" s="675" cm="1">
        <f t="array" ref="I24">INDEX($B$60:$CC$60,MATCH(I9,$B$48:$CC$48,0)+1)</f>
        <v>0</v>
      </c>
      <c r="J24" s="675" cm="1">
        <f t="array" ref="J24">INDEX($B$60:$CC$60,MATCH(J9,$B$48:$CC$48,0)+1)</f>
        <v>0</v>
      </c>
      <c r="K24" s="675" cm="1">
        <f t="array" ref="K24">INDEX($B$60:$CC$60,MATCH(K9,$B$48:$CC$48,0)+1)</f>
        <v>0</v>
      </c>
      <c r="L24" s="675" cm="1">
        <f t="array" ref="L24">INDEX($B$60:$CC$60,MATCH(L9,$B$48:$CC$48,0)+1)</f>
        <v>0</v>
      </c>
      <c r="M24" s="675" cm="1">
        <f t="array" ref="M24">INDEX($B$60:$CC$60,MATCH(M9,$B$48:$CC$48,0)+1)</f>
        <v>0</v>
      </c>
      <c r="N24" s="675" cm="1">
        <f t="array" ref="N24">INDEX($B$60:$CC$60,MATCH(N9,$B$48:$CC$48,0)+1)</f>
        <v>0</v>
      </c>
      <c r="O24" s="675" cm="1">
        <f t="array" ref="O24">INDEX($B$60:$CC$60,MATCH(O9,$B$48:$CC$48,0)+1)</f>
        <v>0</v>
      </c>
      <c r="P24" s="675" cm="1">
        <f t="array" ref="P24">INDEX($B$60:$CC$60,MATCH(P9,$B$48:$CC$48,0)+1)</f>
        <v>0</v>
      </c>
      <c r="Q24" s="675" cm="1">
        <f t="array" ref="Q24">INDEX($B$60:$CC$60,MATCH(Q9,$B$48:$CC$48,0)+1)</f>
        <v>0</v>
      </c>
      <c r="R24" s="675" cm="1">
        <f t="array" ref="R24">INDEX($B$60:$CC$60,MATCH(R9,$B$48:$CC$48,0)+1)</f>
        <v>0</v>
      </c>
      <c r="S24" s="675" cm="1">
        <f t="array" ref="S24">INDEX($B$60:$CC$60,MATCH(S9,$B$48:$CC$48,0)+1)</f>
        <v>0</v>
      </c>
      <c r="T24" s="676" cm="1">
        <f t="array" ref="T24">INDEX($B$60:$CC$60,MATCH(T9,$B$48:$CC$48,0)+1)</f>
        <v>0</v>
      </c>
      <c r="U24" s="157">
        <f>SUM(B24:T24)</f>
        <v>0</v>
      </c>
    </row>
    <row r="26" spans="1:23" ht="15.6" x14ac:dyDescent="0.25">
      <c r="A26" s="14" t="s">
        <v>84</v>
      </c>
      <c r="B26" s="20"/>
      <c r="C26" s="20"/>
      <c r="D26" s="20"/>
      <c r="E26" s="20"/>
      <c r="F26" s="20"/>
    </row>
    <row r="27" spans="1:23" x14ac:dyDescent="0.25">
      <c r="A27" s="20"/>
      <c r="B27" s="20"/>
      <c r="C27" s="20"/>
      <c r="D27" s="20"/>
      <c r="E27" s="20"/>
      <c r="F27" s="20"/>
    </row>
    <row r="28" spans="1:23" ht="32.25" customHeight="1" x14ac:dyDescent="0.25">
      <c r="A28" s="283" t="s">
        <v>85</v>
      </c>
      <c r="B28" s="474" t="s">
        <v>351</v>
      </c>
      <c r="C28" s="470"/>
      <c r="D28" s="114"/>
      <c r="E28" s="114" t="s">
        <v>86</v>
      </c>
      <c r="F28" s="115"/>
      <c r="H28" s="20"/>
      <c r="I28" s="20"/>
      <c r="J28" s="20"/>
      <c r="K28" s="20"/>
      <c r="L28" s="20"/>
      <c r="M28" s="20"/>
      <c r="N28" s="20"/>
      <c r="O28" s="20"/>
      <c r="P28" s="20"/>
      <c r="Q28" s="20"/>
      <c r="R28" s="20"/>
      <c r="S28" s="20"/>
      <c r="T28" s="20"/>
      <c r="U28" s="20"/>
      <c r="V28" s="20"/>
      <c r="W28" s="20"/>
    </row>
    <row r="29" spans="1:23" x14ac:dyDescent="0.25">
      <c r="A29" s="460"/>
      <c r="B29" s="475"/>
      <c r="C29" s="471"/>
      <c r="D29" s="469"/>
      <c r="E29" s="461"/>
      <c r="F29" s="462"/>
      <c r="G29" s="20"/>
      <c r="H29" s="20"/>
      <c r="I29" s="20"/>
      <c r="J29" s="20"/>
      <c r="K29" s="20"/>
      <c r="L29" s="20"/>
      <c r="M29" s="20"/>
      <c r="N29" s="20"/>
      <c r="O29" s="20"/>
      <c r="P29" s="20"/>
      <c r="Q29" s="20"/>
      <c r="R29" s="20"/>
      <c r="S29" s="20"/>
      <c r="T29" s="20"/>
      <c r="U29" s="20"/>
      <c r="V29" s="20"/>
      <c r="W29" s="20"/>
    </row>
    <row r="30" spans="1:23" x14ac:dyDescent="0.25">
      <c r="A30" s="466"/>
      <c r="B30" s="476"/>
      <c r="C30" s="472"/>
      <c r="D30" s="467"/>
      <c r="E30" s="467"/>
      <c r="F30" s="468"/>
      <c r="G30" s="20"/>
      <c r="H30" s="20"/>
      <c r="I30" s="20"/>
      <c r="J30" s="20"/>
      <c r="K30" s="20"/>
      <c r="L30" s="20"/>
      <c r="M30" s="20"/>
      <c r="N30" s="20"/>
      <c r="O30" s="20"/>
      <c r="P30" s="20"/>
      <c r="Q30" s="20"/>
      <c r="R30" s="20"/>
      <c r="S30" s="20"/>
      <c r="T30" s="20"/>
      <c r="U30" s="20"/>
      <c r="V30" s="20"/>
      <c r="W30" s="20"/>
    </row>
    <row r="31" spans="1:23" x14ac:dyDescent="0.25">
      <c r="A31" s="466"/>
      <c r="B31" s="476"/>
      <c r="C31" s="472"/>
      <c r="D31" s="467"/>
      <c r="E31" s="467"/>
      <c r="F31" s="468"/>
      <c r="G31" s="20"/>
      <c r="H31" s="20"/>
      <c r="I31" s="20"/>
      <c r="J31" s="20"/>
      <c r="K31" s="20"/>
      <c r="L31" s="20"/>
      <c r="M31" s="20"/>
      <c r="N31" s="20"/>
      <c r="O31" s="20"/>
      <c r="P31" s="20"/>
      <c r="Q31" s="20"/>
      <c r="R31" s="20"/>
      <c r="S31" s="20"/>
      <c r="T31" s="20"/>
      <c r="U31" s="20"/>
      <c r="V31" s="20"/>
      <c r="W31" s="20"/>
    </row>
    <row r="32" spans="1:23" x14ac:dyDescent="0.25">
      <c r="A32" s="466"/>
      <c r="B32" s="476"/>
      <c r="C32" s="472"/>
      <c r="D32" s="467"/>
      <c r="E32" s="467"/>
      <c r="F32" s="468"/>
      <c r="G32" s="20"/>
      <c r="H32" s="20"/>
      <c r="I32" s="20"/>
      <c r="J32" s="20"/>
      <c r="K32" s="20"/>
      <c r="L32" s="20"/>
      <c r="M32" s="20"/>
      <c r="N32" s="20"/>
      <c r="O32" s="20"/>
      <c r="P32" s="20"/>
      <c r="Q32" s="20"/>
      <c r="R32" s="20"/>
      <c r="S32" s="20"/>
      <c r="T32" s="20"/>
      <c r="U32" s="20"/>
      <c r="V32" s="20"/>
      <c r="W32" s="20"/>
    </row>
    <row r="33" spans="1:97" x14ac:dyDescent="0.25">
      <c r="A33" s="466"/>
      <c r="B33" s="476"/>
      <c r="C33" s="472"/>
      <c r="D33" s="467"/>
      <c r="E33" s="467"/>
      <c r="F33" s="468"/>
      <c r="G33" s="20"/>
      <c r="H33" s="20"/>
      <c r="I33" s="20"/>
      <c r="J33" s="20"/>
      <c r="K33" s="20"/>
      <c r="L33" s="20"/>
      <c r="M33" s="20"/>
      <c r="N33" s="20"/>
      <c r="O33" s="20"/>
      <c r="P33" s="20"/>
      <c r="Q33" s="20"/>
      <c r="R33" s="20"/>
      <c r="S33" s="20"/>
      <c r="T33" s="20"/>
      <c r="U33" s="20"/>
      <c r="V33" s="20"/>
      <c r="W33" s="20"/>
    </row>
    <row r="34" spans="1:97" x14ac:dyDescent="0.25">
      <c r="A34" s="463"/>
      <c r="B34" s="477"/>
      <c r="C34" s="473"/>
      <c r="D34" s="464"/>
      <c r="E34" s="464"/>
      <c r="F34" s="465"/>
      <c r="G34" s="20"/>
      <c r="H34" s="20"/>
      <c r="I34" s="20"/>
      <c r="J34" s="20"/>
      <c r="K34" s="20"/>
      <c r="L34" s="20"/>
      <c r="M34" s="20"/>
      <c r="N34" s="20"/>
      <c r="O34" s="20"/>
      <c r="P34" s="20"/>
      <c r="Q34" s="20"/>
      <c r="R34" s="20"/>
      <c r="S34" s="20"/>
      <c r="T34" s="20"/>
      <c r="U34" s="20"/>
      <c r="V34" s="20"/>
      <c r="W34" s="20"/>
    </row>
    <row r="35" spans="1:97" x14ac:dyDescent="0.25">
      <c r="A35" s="20"/>
      <c r="B35" s="20"/>
      <c r="C35" s="20"/>
      <c r="D35" s="20"/>
      <c r="E35" s="20"/>
      <c r="F35" s="20"/>
    </row>
    <row r="36" spans="1:97" x14ac:dyDescent="0.25">
      <c r="A36" s="34" t="s">
        <v>379</v>
      </c>
    </row>
    <row r="37" spans="1:97" x14ac:dyDescent="0.25">
      <c r="A37" s="34"/>
    </row>
    <row r="38" spans="1:97" s="22" customFormat="1" ht="15.6" x14ac:dyDescent="0.3">
      <c r="A38" s="22" t="s">
        <v>380</v>
      </c>
    </row>
    <row r="40" spans="1:97" x14ac:dyDescent="0.25">
      <c r="A40" s="54" t="s">
        <v>177</v>
      </c>
    </row>
    <row r="41" spans="1:97" ht="15.6" x14ac:dyDescent="0.25">
      <c r="A41" s="54" t="s">
        <v>178</v>
      </c>
      <c r="C41" s="17" t="s">
        <v>333</v>
      </c>
      <c r="D41" s="17" t="s">
        <v>334</v>
      </c>
    </row>
    <row r="42" spans="1:97" s="68" customFormat="1" ht="15.6" x14ac:dyDescent="0.3">
      <c r="A42" s="54" t="s">
        <v>337</v>
      </c>
      <c r="B42" s="12"/>
      <c r="C42" s="72">
        <f>DATE(YEAR('Cover-Input Page'!C7)-3,MONTH('Cover-Input Page'!C7),DAY('Cover-Input Page'!C7))</f>
        <v>43831</v>
      </c>
      <c r="D42" s="72">
        <f>DATE(YEAR(C42)+1,MONTH(C42),DAY(C42)-1)</f>
        <v>44196</v>
      </c>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row>
    <row r="43" spans="1:97" x14ac:dyDescent="0.25">
      <c r="A43" s="12" t="s">
        <v>338</v>
      </c>
      <c r="C43" s="72">
        <f>DATE(YEAR('Cover-Input Page'!C7)-2,MONTH('Cover-Input Page'!C7),DAY('Cover-Input Page'!C7))</f>
        <v>44197</v>
      </c>
      <c r="D43" s="72">
        <f>DATE(YEAR(C43)+1,MONTH(C43),DAY(C43)-1)</f>
        <v>44561</v>
      </c>
    </row>
    <row r="44" spans="1:97" x14ac:dyDescent="0.25">
      <c r="A44" s="12" t="s">
        <v>339</v>
      </c>
      <c r="C44" s="72">
        <f>DATE(YEAR('Cover-Input Page'!C7)-1,MONTH('Cover-Input Page'!C7),DAY('Cover-Input Page'!C7))</f>
        <v>44562</v>
      </c>
      <c r="D44" s="72">
        <f>DATE(YEAR(C44)+1,MONTH(C44),DAY(C44)-1)</f>
        <v>44926</v>
      </c>
      <c r="E44" s="12" t="s">
        <v>342</v>
      </c>
    </row>
    <row r="45" spans="1:97" x14ac:dyDescent="0.25">
      <c r="A45" s="12" t="s">
        <v>340</v>
      </c>
      <c r="C45" s="72">
        <f>DATE(YEAR('Cover-Input Page'!C7),MONTH('Cover-Input Page'!C7), DAY('Cover-Input Page'!C7))</f>
        <v>44927</v>
      </c>
      <c r="D45" s="72">
        <f>DATE(YEAR(C45)+1,MONTH(C45),DAY(C45)-1)</f>
        <v>45291</v>
      </c>
    </row>
    <row r="46" spans="1:97" ht="15.6" x14ac:dyDescent="0.3">
      <c r="A46" s="11" t="s">
        <v>341</v>
      </c>
    </row>
    <row r="47" spans="1:97" ht="15.6" thickBot="1" x14ac:dyDescent="0.3"/>
    <row r="48" spans="1:97" ht="15.6" x14ac:dyDescent="0.3">
      <c r="B48" s="116"/>
      <c r="C48" s="117"/>
      <c r="D48" s="118">
        <v>1</v>
      </c>
      <c r="E48" s="119"/>
      <c r="F48" s="116"/>
      <c r="G48" s="117"/>
      <c r="H48" s="118">
        <v>2</v>
      </c>
      <c r="I48" s="119"/>
      <c r="J48" s="116"/>
      <c r="K48" s="117"/>
      <c r="L48" s="118">
        <v>3</v>
      </c>
      <c r="M48" s="119"/>
      <c r="N48" s="116"/>
      <c r="O48" s="117"/>
      <c r="P48" s="118">
        <v>4</v>
      </c>
      <c r="Q48" s="119"/>
      <c r="R48" s="116"/>
      <c r="S48" s="117"/>
      <c r="T48" s="118">
        <v>5</v>
      </c>
      <c r="U48" s="119"/>
      <c r="V48" s="116"/>
      <c r="W48" s="117"/>
      <c r="X48" s="118">
        <v>6</v>
      </c>
      <c r="Y48" s="119"/>
      <c r="Z48" s="116"/>
      <c r="AA48" s="117"/>
      <c r="AB48" s="118">
        <v>7</v>
      </c>
      <c r="AC48" s="119"/>
      <c r="AD48" s="116"/>
      <c r="AE48" s="117"/>
      <c r="AF48" s="118">
        <v>8</v>
      </c>
      <c r="AG48" s="119"/>
      <c r="AH48" s="116"/>
      <c r="AI48" s="117"/>
      <c r="AJ48" s="118">
        <v>9</v>
      </c>
      <c r="AK48" s="119"/>
      <c r="AL48" s="116"/>
      <c r="AM48" s="117"/>
      <c r="AN48" s="118">
        <v>10</v>
      </c>
      <c r="AO48" s="119"/>
      <c r="AP48" s="116"/>
      <c r="AQ48" s="117"/>
      <c r="AR48" s="118">
        <v>11</v>
      </c>
      <c r="AS48" s="119"/>
      <c r="AT48" s="116"/>
      <c r="AU48" s="117"/>
      <c r="AV48" s="118">
        <v>12</v>
      </c>
      <c r="AW48" s="119"/>
      <c r="AX48" s="116"/>
      <c r="AY48" s="117"/>
      <c r="AZ48" s="118">
        <v>13</v>
      </c>
      <c r="BA48" s="119"/>
      <c r="BB48" s="116"/>
      <c r="BC48" s="117"/>
      <c r="BD48" s="118">
        <v>14</v>
      </c>
      <c r="BE48" s="119"/>
      <c r="BF48" s="116"/>
      <c r="BG48" s="117"/>
      <c r="BH48" s="118">
        <v>15</v>
      </c>
      <c r="BI48" s="119"/>
      <c r="BJ48" s="116"/>
      <c r="BK48" s="117"/>
      <c r="BL48" s="118">
        <v>16</v>
      </c>
      <c r="BM48" s="119"/>
      <c r="BN48" s="116"/>
      <c r="BO48" s="117"/>
      <c r="BP48" s="118">
        <v>17</v>
      </c>
      <c r="BQ48" s="119"/>
      <c r="BR48" s="116"/>
      <c r="BS48" s="117"/>
      <c r="BT48" s="118">
        <v>18</v>
      </c>
      <c r="BU48" s="119"/>
      <c r="BV48" s="116"/>
      <c r="BW48" s="117"/>
      <c r="BX48" s="118">
        <v>19</v>
      </c>
      <c r="BY48" s="119"/>
      <c r="BZ48" s="116"/>
      <c r="CA48" s="120" t="s">
        <v>317</v>
      </c>
      <c r="CB48" s="118"/>
      <c r="CC48" s="119"/>
    </row>
    <row r="49" spans="1:81" ht="31.2" x14ac:dyDescent="0.25">
      <c r="A49" s="124" t="s">
        <v>179</v>
      </c>
      <c r="B49" s="306" t="str">
        <f>TEXT($C$42,"MM/YYY")&amp;" - "&amp;TEXT($D$42,"MM/YYYY")</f>
        <v>01/2020 - 12/2020</v>
      </c>
      <c r="C49" s="318" t="str">
        <f>TEXT($C$43,"MM/YYY")&amp;" - "&amp;TEXT($D$43,"MM/YYYY")</f>
        <v>01/2021 - 12/2021</v>
      </c>
      <c r="D49" s="318" t="str">
        <f>TEXT($C$44,"MM/YYY")&amp;" - "&amp;TEXT($D$44,"MM/YYYY")</f>
        <v>01/2022 - 12/2022</v>
      </c>
      <c r="E49" s="312" t="str">
        <f>TEXT($C$45,"MM/YYY")&amp;" - "&amp;TEXT($D$45,"MM/YYYY")</f>
        <v>01/2023 - 12/2023</v>
      </c>
      <c r="F49" s="306" t="str">
        <f>TEXT($C$42,"MM/YYY")&amp;" - "&amp;TEXT($D$42,"MM/YYYY")</f>
        <v>01/2020 - 12/2020</v>
      </c>
      <c r="G49" s="318" t="str">
        <f>TEXT($C$43,"MM/YYY")&amp;" - "&amp;TEXT($D$43,"MM/YYYY")</f>
        <v>01/2021 - 12/2021</v>
      </c>
      <c r="H49" s="318" t="str">
        <f>TEXT($C$44,"MM/YYY")&amp;" - "&amp;TEXT($D$44,"MM/YYYY")</f>
        <v>01/2022 - 12/2022</v>
      </c>
      <c r="I49" s="312" t="str">
        <f>TEXT($C$45,"MM/YYY")&amp;" - "&amp;TEXT($D$45,"MM/YYYY")</f>
        <v>01/2023 - 12/2023</v>
      </c>
      <c r="J49" s="306" t="str">
        <f>TEXT($C$42,"MM/YYY")&amp;" - "&amp;TEXT($D$42,"MM/YYYY")</f>
        <v>01/2020 - 12/2020</v>
      </c>
      <c r="K49" s="318" t="str">
        <f>TEXT($C$43,"MM/YYY")&amp;" - "&amp;TEXT($D$43,"MM/YYYY")</f>
        <v>01/2021 - 12/2021</v>
      </c>
      <c r="L49" s="318" t="str">
        <f>TEXT($C$44,"MM/YYY")&amp;" - "&amp;TEXT($D$44,"MM/YYYY")</f>
        <v>01/2022 - 12/2022</v>
      </c>
      <c r="M49" s="312" t="str">
        <f>TEXT($C$45,"MM/YYY")&amp;" - "&amp;TEXT($D$45,"MM/YYYY")</f>
        <v>01/2023 - 12/2023</v>
      </c>
      <c r="N49" s="306" t="str">
        <f>TEXT($C$42,"MM/YYY")&amp;" - "&amp;TEXT($D$42,"MM/YYYY")</f>
        <v>01/2020 - 12/2020</v>
      </c>
      <c r="O49" s="318" t="str">
        <f>TEXT($C$43,"MM/YYY")&amp;" - "&amp;TEXT($D$43,"MM/YYYY")</f>
        <v>01/2021 - 12/2021</v>
      </c>
      <c r="P49" s="318" t="str">
        <f>TEXT($C$44,"MM/YYY")&amp;" - "&amp;TEXT($D$44,"MM/YYYY")</f>
        <v>01/2022 - 12/2022</v>
      </c>
      <c r="Q49" s="312" t="str">
        <f>TEXT($C$45,"MM/YYY")&amp;" - "&amp;TEXT($D$45,"MM/YYYY")</f>
        <v>01/2023 - 12/2023</v>
      </c>
      <c r="R49" s="306" t="str">
        <f>TEXT($C$42,"MM/YYY")&amp;" - "&amp;TEXT($D$42,"MM/YYYY")</f>
        <v>01/2020 - 12/2020</v>
      </c>
      <c r="S49" s="318" t="str">
        <f>TEXT($C$43,"MM/YYY")&amp;" - "&amp;TEXT($D$43,"MM/YYYY")</f>
        <v>01/2021 - 12/2021</v>
      </c>
      <c r="T49" s="318" t="str">
        <f>TEXT($C$44,"MM/YYY")&amp;" - "&amp;TEXT($D$44,"MM/YYYY")</f>
        <v>01/2022 - 12/2022</v>
      </c>
      <c r="U49" s="312" t="str">
        <f>TEXT($C$45,"MM/YYY")&amp;" - "&amp;TEXT($D$45,"MM/YYYY")</f>
        <v>01/2023 - 12/2023</v>
      </c>
      <c r="V49" s="306" t="str">
        <f>TEXT($C$42,"MM/YYY")&amp;" - "&amp;TEXT($D$42,"MM/YYYY")</f>
        <v>01/2020 - 12/2020</v>
      </c>
      <c r="W49" s="318" t="str">
        <f>TEXT($C$43,"MM/YYY")&amp;" - "&amp;TEXT($D$43,"MM/YYYY")</f>
        <v>01/2021 - 12/2021</v>
      </c>
      <c r="X49" s="318" t="str">
        <f>TEXT($C$44,"MM/YYY")&amp;" - "&amp;TEXT($D$44,"MM/YYYY")</f>
        <v>01/2022 - 12/2022</v>
      </c>
      <c r="Y49" s="312" t="str">
        <f>TEXT($C$45,"MM/YYY")&amp;" - "&amp;TEXT($D$45,"MM/YYYY")</f>
        <v>01/2023 - 12/2023</v>
      </c>
      <c r="Z49" s="306" t="str">
        <f>TEXT($C$42,"MM/YYY")&amp;" - "&amp;TEXT($D$42,"MM/YYYY")</f>
        <v>01/2020 - 12/2020</v>
      </c>
      <c r="AA49" s="318" t="str">
        <f>TEXT($C$43,"MM/YYY")&amp;" - "&amp;TEXT($D$43,"MM/YYYY")</f>
        <v>01/2021 - 12/2021</v>
      </c>
      <c r="AB49" s="318" t="str">
        <f>TEXT($C$44,"MM/YYY")&amp;" - "&amp;TEXT($D$44,"MM/YYYY")</f>
        <v>01/2022 - 12/2022</v>
      </c>
      <c r="AC49" s="312" t="str">
        <f>TEXT($C$45,"MM/YYY")&amp;" - "&amp;TEXT($D$45,"MM/YYYY")</f>
        <v>01/2023 - 12/2023</v>
      </c>
      <c r="AD49" s="306" t="str">
        <f>TEXT($C$42,"MM/YYY")&amp;" - "&amp;TEXT($D$42,"MM/YYYY")</f>
        <v>01/2020 - 12/2020</v>
      </c>
      <c r="AE49" s="318" t="str">
        <f>TEXT($C$43,"MM/YYY")&amp;" - "&amp;TEXT($D$43,"MM/YYYY")</f>
        <v>01/2021 - 12/2021</v>
      </c>
      <c r="AF49" s="318" t="str">
        <f>TEXT($C$44,"MM/YYY")&amp;" - "&amp;TEXT($D$44,"MM/YYYY")</f>
        <v>01/2022 - 12/2022</v>
      </c>
      <c r="AG49" s="312" t="str">
        <f>TEXT($C$45,"MM/YYY")&amp;" - "&amp;TEXT($D$45,"MM/YYYY")</f>
        <v>01/2023 - 12/2023</v>
      </c>
      <c r="AH49" s="306" t="str">
        <f>TEXT($C$42,"MM/YYY")&amp;" - "&amp;TEXT($D$42,"MM/YYYY")</f>
        <v>01/2020 - 12/2020</v>
      </c>
      <c r="AI49" s="318" t="str">
        <f>TEXT($C$43,"MM/YYY")&amp;" - "&amp;TEXT($D$43,"MM/YYYY")</f>
        <v>01/2021 - 12/2021</v>
      </c>
      <c r="AJ49" s="318" t="str">
        <f>TEXT($C$44,"MM/YYY")&amp;" - "&amp;TEXT($D$44,"MM/YYYY")</f>
        <v>01/2022 - 12/2022</v>
      </c>
      <c r="AK49" s="312" t="str">
        <f>TEXT($C$45,"MM/YYY")&amp;" - "&amp;TEXT($D$45,"MM/YYYY")</f>
        <v>01/2023 - 12/2023</v>
      </c>
      <c r="AL49" s="306" t="str">
        <f>TEXT($C$42,"MM/YYY")&amp;" - "&amp;TEXT($D$42,"MM/YYYY")</f>
        <v>01/2020 - 12/2020</v>
      </c>
      <c r="AM49" s="318" t="str">
        <f>TEXT($C$43,"MM/YYY")&amp;" - "&amp;TEXT($D$43,"MM/YYYY")</f>
        <v>01/2021 - 12/2021</v>
      </c>
      <c r="AN49" s="318" t="str">
        <f>TEXT($C$44,"MM/YYY")&amp;" - "&amp;TEXT($D$44,"MM/YYYY")</f>
        <v>01/2022 - 12/2022</v>
      </c>
      <c r="AO49" s="312" t="str">
        <f>TEXT($C$45,"MM/YYY")&amp;" - "&amp;TEXT($D$45,"MM/YYYY")</f>
        <v>01/2023 - 12/2023</v>
      </c>
      <c r="AP49" s="306" t="str">
        <f>TEXT($C$42,"MM/YYY")&amp;" - "&amp;TEXT($D$42,"MM/YYYY")</f>
        <v>01/2020 - 12/2020</v>
      </c>
      <c r="AQ49" s="318" t="str">
        <f>TEXT($C$43,"MM/YYY")&amp;" - "&amp;TEXT($D$43,"MM/YYYY")</f>
        <v>01/2021 - 12/2021</v>
      </c>
      <c r="AR49" s="318" t="str">
        <f>TEXT($C$44,"MM/YYY")&amp;" - "&amp;TEXT($D$44,"MM/YYYY")</f>
        <v>01/2022 - 12/2022</v>
      </c>
      <c r="AS49" s="312" t="str">
        <f>TEXT($C$45,"MM/YYY")&amp;" - "&amp;TEXT($D$45,"MM/YYYY")</f>
        <v>01/2023 - 12/2023</v>
      </c>
      <c r="AT49" s="306" t="str">
        <f>TEXT($C$42,"MM/YYY")&amp;" - "&amp;TEXT($D$42,"MM/YYYY")</f>
        <v>01/2020 - 12/2020</v>
      </c>
      <c r="AU49" s="318" t="str">
        <f>TEXT($C$43,"MM/YYY")&amp;" - "&amp;TEXT($D$43,"MM/YYYY")</f>
        <v>01/2021 - 12/2021</v>
      </c>
      <c r="AV49" s="318" t="str">
        <f>TEXT($C$44,"MM/YYY")&amp;" - "&amp;TEXT($D$44,"MM/YYYY")</f>
        <v>01/2022 - 12/2022</v>
      </c>
      <c r="AW49" s="312" t="str">
        <f>TEXT($C$45,"MM/YYY")&amp;" - "&amp;TEXT($D$45,"MM/YYYY")</f>
        <v>01/2023 - 12/2023</v>
      </c>
      <c r="AX49" s="306" t="str">
        <f>TEXT($C$42,"MM/YYY")&amp;" - "&amp;TEXT($D$42,"MM/YYYY")</f>
        <v>01/2020 - 12/2020</v>
      </c>
      <c r="AY49" s="318" t="str">
        <f>TEXT($C$43,"MM/YYY")&amp;" - "&amp;TEXT($D$43,"MM/YYYY")</f>
        <v>01/2021 - 12/2021</v>
      </c>
      <c r="AZ49" s="318" t="str">
        <f>TEXT($C$44,"MM/YYY")&amp;" - "&amp;TEXT($D$44,"MM/YYYY")</f>
        <v>01/2022 - 12/2022</v>
      </c>
      <c r="BA49" s="312" t="str">
        <f>TEXT($C$45,"MM/YYY")&amp;" - "&amp;TEXT($D$45,"MM/YYYY")</f>
        <v>01/2023 - 12/2023</v>
      </c>
      <c r="BB49" s="306" t="str">
        <f>TEXT($C$42,"MM/YYY")&amp;" - "&amp;TEXT($D$42,"MM/YYYY")</f>
        <v>01/2020 - 12/2020</v>
      </c>
      <c r="BC49" s="318" t="str">
        <f>TEXT($C$43,"MM/YYY")&amp;" - "&amp;TEXT($D$43,"MM/YYYY")</f>
        <v>01/2021 - 12/2021</v>
      </c>
      <c r="BD49" s="318" t="str">
        <f>TEXT($C$44,"MM/YYY")&amp;" - "&amp;TEXT($D$44,"MM/YYYY")</f>
        <v>01/2022 - 12/2022</v>
      </c>
      <c r="BE49" s="312" t="str">
        <f>TEXT($C$45,"MM/YYY")&amp;" - "&amp;TEXT($D$45,"MM/YYYY")</f>
        <v>01/2023 - 12/2023</v>
      </c>
      <c r="BF49" s="306" t="str">
        <f>TEXT($C$42,"MM/YYY")&amp;" - "&amp;TEXT($D$42,"MM/YYYY")</f>
        <v>01/2020 - 12/2020</v>
      </c>
      <c r="BG49" s="318" t="str">
        <f>TEXT($C$43,"MM/YYY")&amp;" - "&amp;TEXT($D$43,"MM/YYYY")</f>
        <v>01/2021 - 12/2021</v>
      </c>
      <c r="BH49" s="318" t="str">
        <f>TEXT($C$44,"MM/YYY")&amp;" - "&amp;TEXT($D$44,"MM/YYYY")</f>
        <v>01/2022 - 12/2022</v>
      </c>
      <c r="BI49" s="312" t="str">
        <f>TEXT($C$45,"MM/YYY")&amp;" - "&amp;TEXT($D$45,"MM/YYYY")</f>
        <v>01/2023 - 12/2023</v>
      </c>
      <c r="BJ49" s="306" t="str">
        <f>TEXT($C$42,"MM/YYY")&amp;" - "&amp;TEXT($D$42,"MM/YYYY")</f>
        <v>01/2020 - 12/2020</v>
      </c>
      <c r="BK49" s="318" t="str">
        <f>TEXT($C$43,"MM/YYY")&amp;" - "&amp;TEXT($D$43,"MM/YYYY")</f>
        <v>01/2021 - 12/2021</v>
      </c>
      <c r="BL49" s="318" t="str">
        <f>TEXT($C$44,"MM/YYY")&amp;" - "&amp;TEXT($D$44,"MM/YYYY")</f>
        <v>01/2022 - 12/2022</v>
      </c>
      <c r="BM49" s="312" t="str">
        <f>TEXT($C$45,"MM/YYY")&amp;" - "&amp;TEXT($D$45,"MM/YYYY")</f>
        <v>01/2023 - 12/2023</v>
      </c>
      <c r="BN49" s="306" t="str">
        <f>TEXT($C$42,"MM/YYY")&amp;" - "&amp;TEXT($D$42,"MM/YYYY")</f>
        <v>01/2020 - 12/2020</v>
      </c>
      <c r="BO49" s="318" t="str">
        <f>TEXT($C$43,"MM/YYY")&amp;" - "&amp;TEXT($D$43,"MM/YYYY")</f>
        <v>01/2021 - 12/2021</v>
      </c>
      <c r="BP49" s="318" t="str">
        <f>TEXT($C$44,"MM/YYY")&amp;" - "&amp;TEXT($D$44,"MM/YYYY")</f>
        <v>01/2022 - 12/2022</v>
      </c>
      <c r="BQ49" s="312" t="str">
        <f>TEXT($C$45,"MM/YYY")&amp;" - "&amp;TEXT($D$45,"MM/YYYY")</f>
        <v>01/2023 - 12/2023</v>
      </c>
      <c r="BR49" s="306" t="str">
        <f>TEXT($C$42,"MM/YYY")&amp;" - "&amp;TEXT($D$42,"MM/YYYY")</f>
        <v>01/2020 - 12/2020</v>
      </c>
      <c r="BS49" s="318" t="str">
        <f>TEXT($C$43,"MM/YYY")&amp;" - "&amp;TEXT($D$43,"MM/YYYY")</f>
        <v>01/2021 - 12/2021</v>
      </c>
      <c r="BT49" s="318" t="str">
        <f>TEXT($C$44,"MM/YYY")&amp;" - "&amp;TEXT($D$44,"MM/YYYY")</f>
        <v>01/2022 - 12/2022</v>
      </c>
      <c r="BU49" s="312" t="str">
        <f>TEXT($C$45,"MM/YYY")&amp;" - "&amp;TEXT($D$45,"MM/YYYY")</f>
        <v>01/2023 - 12/2023</v>
      </c>
      <c r="BV49" s="306" t="str">
        <f>TEXT($C$42,"MM/YYY")&amp;" - "&amp;TEXT($D$42,"MM/YYYY")</f>
        <v>01/2020 - 12/2020</v>
      </c>
      <c r="BW49" s="318" t="str">
        <f>TEXT($C$43,"MM/YYY")&amp;" - "&amp;TEXT($D$43,"MM/YYYY")</f>
        <v>01/2021 - 12/2021</v>
      </c>
      <c r="BX49" s="318" t="str">
        <f>TEXT($C$44,"MM/YYY")&amp;" - "&amp;TEXT($D$44,"MM/YYYY")</f>
        <v>01/2022 - 12/2022</v>
      </c>
      <c r="BY49" s="312" t="str">
        <f>TEXT($C$45,"MM/YYY")&amp;" - "&amp;TEXT($D$45,"MM/YYYY")</f>
        <v>01/2023 - 12/2023</v>
      </c>
      <c r="BZ49" s="306" t="str">
        <f>TEXT($C$42,"MM/YYY")&amp;" - "&amp;TEXT($D$42,"MM/YYYY")</f>
        <v>01/2020 - 12/2020</v>
      </c>
      <c r="CA49" s="318" t="str">
        <f>TEXT($C$43,"MM/YYY")&amp;" - "&amp;TEXT($D$43,"MM/YYYY")</f>
        <v>01/2021 - 12/2021</v>
      </c>
      <c r="CB49" s="318" t="str">
        <f>TEXT($C$44,"MM/YYY")&amp;" - "&amp;TEXT($D$44,"MM/YYYY")</f>
        <v>01/2022 - 12/2022</v>
      </c>
      <c r="CC49" s="312" t="str">
        <f>TEXT($C$45,"MM/YYY")&amp;" - "&amp;TEXT($D$45,"MM/YYYY")</f>
        <v>01/2023 - 12/2023</v>
      </c>
    </row>
    <row r="50" spans="1:81" x14ac:dyDescent="0.25">
      <c r="A50" s="55" t="s">
        <v>50</v>
      </c>
      <c r="B50" s="307"/>
      <c r="C50" s="319"/>
      <c r="D50" s="319"/>
      <c r="E50" s="313"/>
      <c r="F50" s="307"/>
      <c r="G50" s="319"/>
      <c r="H50" s="319"/>
      <c r="I50" s="313"/>
      <c r="J50" s="307"/>
      <c r="K50" s="319"/>
      <c r="L50" s="319"/>
      <c r="M50" s="313"/>
      <c r="N50" s="307"/>
      <c r="O50" s="319"/>
      <c r="P50" s="319"/>
      <c r="Q50" s="313"/>
      <c r="R50" s="307"/>
      <c r="S50" s="319"/>
      <c r="T50" s="319"/>
      <c r="U50" s="313"/>
      <c r="V50" s="307"/>
      <c r="W50" s="319"/>
      <c r="X50" s="319"/>
      <c r="Y50" s="313"/>
      <c r="Z50" s="307"/>
      <c r="AA50" s="319"/>
      <c r="AB50" s="319"/>
      <c r="AC50" s="313"/>
      <c r="AD50" s="307"/>
      <c r="AE50" s="319"/>
      <c r="AF50" s="319"/>
      <c r="AG50" s="313"/>
      <c r="AH50" s="307"/>
      <c r="AI50" s="319"/>
      <c r="AJ50" s="319"/>
      <c r="AK50" s="313"/>
      <c r="AL50" s="307"/>
      <c r="AM50" s="319"/>
      <c r="AN50" s="319"/>
      <c r="AO50" s="313"/>
      <c r="AP50" s="307"/>
      <c r="AQ50" s="319"/>
      <c r="AR50" s="319"/>
      <c r="AS50" s="313"/>
      <c r="AT50" s="307"/>
      <c r="AU50" s="319"/>
      <c r="AV50" s="319"/>
      <c r="AW50" s="313"/>
      <c r="AX50" s="307"/>
      <c r="AY50" s="319"/>
      <c r="AZ50" s="319"/>
      <c r="BA50" s="313"/>
      <c r="BB50" s="307"/>
      <c r="BC50" s="319"/>
      <c r="BD50" s="319"/>
      <c r="BE50" s="313"/>
      <c r="BF50" s="307"/>
      <c r="BG50" s="319"/>
      <c r="BH50" s="319"/>
      <c r="BI50" s="313"/>
      <c r="BJ50" s="307"/>
      <c r="BK50" s="319"/>
      <c r="BL50" s="319"/>
      <c r="BM50" s="313"/>
      <c r="BN50" s="307"/>
      <c r="BO50" s="319"/>
      <c r="BP50" s="319"/>
      <c r="BQ50" s="313"/>
      <c r="BR50" s="307"/>
      <c r="BS50" s="319"/>
      <c r="BT50" s="319"/>
      <c r="BU50" s="313"/>
      <c r="BV50" s="307"/>
      <c r="BW50" s="319"/>
      <c r="BX50" s="319"/>
      <c r="BY50" s="313"/>
      <c r="BZ50" s="307"/>
      <c r="CA50" s="319"/>
      <c r="CB50" s="319"/>
      <c r="CC50" s="313"/>
    </row>
    <row r="51" spans="1:81" x14ac:dyDescent="0.25">
      <c r="A51" s="55" t="s">
        <v>51</v>
      </c>
      <c r="B51" s="308"/>
      <c r="C51" s="320"/>
      <c r="D51" s="320"/>
      <c r="E51" s="314"/>
      <c r="F51" s="308"/>
      <c r="G51" s="320"/>
      <c r="H51" s="320"/>
      <c r="I51" s="314"/>
      <c r="J51" s="308"/>
      <c r="K51" s="320"/>
      <c r="L51" s="320"/>
      <c r="M51" s="314"/>
      <c r="N51" s="308"/>
      <c r="O51" s="320"/>
      <c r="P51" s="320"/>
      <c r="Q51" s="314"/>
      <c r="R51" s="308"/>
      <c r="S51" s="320"/>
      <c r="T51" s="320"/>
      <c r="U51" s="314"/>
      <c r="V51" s="308"/>
      <c r="W51" s="320"/>
      <c r="X51" s="320"/>
      <c r="Y51" s="314"/>
      <c r="Z51" s="308"/>
      <c r="AA51" s="320"/>
      <c r="AB51" s="320"/>
      <c r="AC51" s="314"/>
      <c r="AD51" s="308"/>
      <c r="AE51" s="320"/>
      <c r="AF51" s="320"/>
      <c r="AG51" s="314"/>
      <c r="AH51" s="308"/>
      <c r="AI51" s="320"/>
      <c r="AJ51" s="320"/>
      <c r="AK51" s="314"/>
      <c r="AL51" s="308"/>
      <c r="AM51" s="320"/>
      <c r="AN51" s="320"/>
      <c r="AO51" s="314"/>
      <c r="AP51" s="308"/>
      <c r="AQ51" s="320"/>
      <c r="AR51" s="320"/>
      <c r="AS51" s="314"/>
      <c r="AT51" s="308"/>
      <c r="AU51" s="320"/>
      <c r="AV51" s="320"/>
      <c r="AW51" s="314"/>
      <c r="AX51" s="308"/>
      <c r="AY51" s="320"/>
      <c r="AZ51" s="320"/>
      <c r="BA51" s="314"/>
      <c r="BB51" s="308"/>
      <c r="BC51" s="320"/>
      <c r="BD51" s="320"/>
      <c r="BE51" s="314"/>
      <c r="BF51" s="308"/>
      <c r="BG51" s="320"/>
      <c r="BH51" s="320"/>
      <c r="BI51" s="314"/>
      <c r="BJ51" s="308"/>
      <c r="BK51" s="320"/>
      <c r="BL51" s="320"/>
      <c r="BM51" s="314"/>
      <c r="BN51" s="308"/>
      <c r="BO51" s="320"/>
      <c r="BP51" s="320"/>
      <c r="BQ51" s="314"/>
      <c r="BR51" s="308"/>
      <c r="BS51" s="320"/>
      <c r="BT51" s="320"/>
      <c r="BU51" s="314"/>
      <c r="BV51" s="308"/>
      <c r="BW51" s="320"/>
      <c r="BX51" s="320"/>
      <c r="BY51" s="314"/>
      <c r="BZ51" s="308"/>
      <c r="CA51" s="320"/>
      <c r="CB51" s="320"/>
      <c r="CC51" s="314"/>
    </row>
    <row r="52" spans="1:81" ht="16.2" customHeight="1" x14ac:dyDescent="0.25">
      <c r="A52" s="55" t="s">
        <v>75</v>
      </c>
      <c r="B52" s="308"/>
      <c r="C52" s="320"/>
      <c r="D52" s="320"/>
      <c r="E52" s="314"/>
      <c r="F52" s="308"/>
      <c r="G52" s="320"/>
      <c r="H52" s="320"/>
      <c r="I52" s="314"/>
      <c r="J52" s="308"/>
      <c r="K52" s="320"/>
      <c r="L52" s="320"/>
      <c r="M52" s="314"/>
      <c r="N52" s="308"/>
      <c r="O52" s="320"/>
      <c r="P52" s="320"/>
      <c r="Q52" s="314"/>
      <c r="R52" s="308"/>
      <c r="S52" s="320"/>
      <c r="T52" s="320"/>
      <c r="U52" s="314"/>
      <c r="V52" s="308"/>
      <c r="W52" s="320"/>
      <c r="X52" s="320"/>
      <c r="Y52" s="314"/>
      <c r="Z52" s="308"/>
      <c r="AA52" s="320"/>
      <c r="AB52" s="320"/>
      <c r="AC52" s="314"/>
      <c r="AD52" s="308"/>
      <c r="AE52" s="320"/>
      <c r="AF52" s="320"/>
      <c r="AG52" s="314"/>
      <c r="AH52" s="308"/>
      <c r="AI52" s="320"/>
      <c r="AJ52" s="320"/>
      <c r="AK52" s="314"/>
      <c r="AL52" s="308"/>
      <c r="AM52" s="320"/>
      <c r="AN52" s="320"/>
      <c r="AO52" s="314"/>
      <c r="AP52" s="308"/>
      <c r="AQ52" s="320"/>
      <c r="AR52" s="320"/>
      <c r="AS52" s="314"/>
      <c r="AT52" s="308"/>
      <c r="AU52" s="320"/>
      <c r="AV52" s="320"/>
      <c r="AW52" s="314"/>
      <c r="AX52" s="308"/>
      <c r="AY52" s="320"/>
      <c r="AZ52" s="320"/>
      <c r="BA52" s="314"/>
      <c r="BB52" s="308"/>
      <c r="BC52" s="320"/>
      <c r="BD52" s="320"/>
      <c r="BE52" s="314"/>
      <c r="BF52" s="308"/>
      <c r="BG52" s="320"/>
      <c r="BH52" s="320"/>
      <c r="BI52" s="314"/>
      <c r="BJ52" s="308"/>
      <c r="BK52" s="320"/>
      <c r="BL52" s="320"/>
      <c r="BM52" s="314"/>
      <c r="BN52" s="308"/>
      <c r="BO52" s="320"/>
      <c r="BP52" s="320"/>
      <c r="BQ52" s="314"/>
      <c r="BR52" s="308"/>
      <c r="BS52" s="320"/>
      <c r="BT52" s="320"/>
      <c r="BU52" s="314"/>
      <c r="BV52" s="308"/>
      <c r="BW52" s="320"/>
      <c r="BX52" s="320"/>
      <c r="BY52" s="314"/>
      <c r="BZ52" s="308"/>
      <c r="CA52" s="320"/>
      <c r="CB52" s="320"/>
      <c r="CC52" s="314"/>
    </row>
    <row r="53" spans="1:81" x14ac:dyDescent="0.25">
      <c r="A53" s="55" t="s">
        <v>52</v>
      </c>
      <c r="B53" s="308"/>
      <c r="C53" s="320"/>
      <c r="D53" s="320"/>
      <c r="E53" s="314"/>
      <c r="F53" s="308"/>
      <c r="G53" s="320"/>
      <c r="H53" s="320"/>
      <c r="I53" s="314"/>
      <c r="J53" s="308"/>
      <c r="K53" s="320"/>
      <c r="L53" s="320"/>
      <c r="M53" s="314"/>
      <c r="N53" s="308"/>
      <c r="O53" s="320"/>
      <c r="P53" s="320"/>
      <c r="Q53" s="314"/>
      <c r="R53" s="308"/>
      <c r="S53" s="320"/>
      <c r="T53" s="320"/>
      <c r="U53" s="314"/>
      <c r="V53" s="308"/>
      <c r="W53" s="320"/>
      <c r="X53" s="320"/>
      <c r="Y53" s="314"/>
      <c r="Z53" s="308"/>
      <c r="AA53" s="320"/>
      <c r="AB53" s="320"/>
      <c r="AC53" s="314"/>
      <c r="AD53" s="308"/>
      <c r="AE53" s="320"/>
      <c r="AF53" s="320"/>
      <c r="AG53" s="314"/>
      <c r="AH53" s="308"/>
      <c r="AI53" s="320"/>
      <c r="AJ53" s="320"/>
      <c r="AK53" s="314"/>
      <c r="AL53" s="308"/>
      <c r="AM53" s="320"/>
      <c r="AN53" s="320"/>
      <c r="AO53" s="314"/>
      <c r="AP53" s="308"/>
      <c r="AQ53" s="320"/>
      <c r="AR53" s="320"/>
      <c r="AS53" s="314"/>
      <c r="AT53" s="308"/>
      <c r="AU53" s="320"/>
      <c r="AV53" s="320"/>
      <c r="AW53" s="314"/>
      <c r="AX53" s="308"/>
      <c r="AY53" s="320"/>
      <c r="AZ53" s="320"/>
      <c r="BA53" s="314"/>
      <c r="BB53" s="308"/>
      <c r="BC53" s="320"/>
      <c r="BD53" s="320"/>
      <c r="BE53" s="314"/>
      <c r="BF53" s="308"/>
      <c r="BG53" s="320"/>
      <c r="BH53" s="320"/>
      <c r="BI53" s="314"/>
      <c r="BJ53" s="308"/>
      <c r="BK53" s="320"/>
      <c r="BL53" s="320"/>
      <c r="BM53" s="314"/>
      <c r="BN53" s="308"/>
      <c r="BO53" s="320"/>
      <c r="BP53" s="320"/>
      <c r="BQ53" s="314"/>
      <c r="BR53" s="308"/>
      <c r="BS53" s="320"/>
      <c r="BT53" s="320"/>
      <c r="BU53" s="314"/>
      <c r="BV53" s="308"/>
      <c r="BW53" s="320"/>
      <c r="BX53" s="320"/>
      <c r="BY53" s="314"/>
      <c r="BZ53" s="308"/>
      <c r="CA53" s="320"/>
      <c r="CB53" s="320"/>
      <c r="CC53" s="314"/>
    </row>
    <row r="54" spans="1:81" x14ac:dyDescent="0.25">
      <c r="A54" s="55" t="s">
        <v>53</v>
      </c>
      <c r="B54" s="308"/>
      <c r="C54" s="320"/>
      <c r="D54" s="320"/>
      <c r="E54" s="314"/>
      <c r="F54" s="308"/>
      <c r="G54" s="320"/>
      <c r="H54" s="320"/>
      <c r="I54" s="314"/>
      <c r="J54" s="308"/>
      <c r="K54" s="320"/>
      <c r="L54" s="320"/>
      <c r="M54" s="314"/>
      <c r="N54" s="308"/>
      <c r="O54" s="320"/>
      <c r="P54" s="320"/>
      <c r="Q54" s="314"/>
      <c r="R54" s="308"/>
      <c r="S54" s="320"/>
      <c r="T54" s="320"/>
      <c r="U54" s="314"/>
      <c r="V54" s="308"/>
      <c r="W54" s="320"/>
      <c r="X54" s="320"/>
      <c r="Y54" s="314"/>
      <c r="Z54" s="308"/>
      <c r="AA54" s="320"/>
      <c r="AB54" s="320"/>
      <c r="AC54" s="314"/>
      <c r="AD54" s="308"/>
      <c r="AE54" s="320"/>
      <c r="AF54" s="320"/>
      <c r="AG54" s="314"/>
      <c r="AH54" s="308"/>
      <c r="AI54" s="320"/>
      <c r="AJ54" s="320"/>
      <c r="AK54" s="314"/>
      <c r="AL54" s="308"/>
      <c r="AM54" s="320"/>
      <c r="AN54" s="320"/>
      <c r="AO54" s="314"/>
      <c r="AP54" s="308"/>
      <c r="AQ54" s="320"/>
      <c r="AR54" s="320"/>
      <c r="AS54" s="314"/>
      <c r="AT54" s="308"/>
      <c r="AU54" s="320"/>
      <c r="AV54" s="320"/>
      <c r="AW54" s="314"/>
      <c r="AX54" s="308"/>
      <c r="AY54" s="320"/>
      <c r="AZ54" s="320"/>
      <c r="BA54" s="314"/>
      <c r="BB54" s="308"/>
      <c r="BC54" s="320"/>
      <c r="BD54" s="320"/>
      <c r="BE54" s="314"/>
      <c r="BF54" s="308"/>
      <c r="BG54" s="320"/>
      <c r="BH54" s="320"/>
      <c r="BI54" s="314"/>
      <c r="BJ54" s="308"/>
      <c r="BK54" s="320"/>
      <c r="BL54" s="320"/>
      <c r="BM54" s="314"/>
      <c r="BN54" s="308"/>
      <c r="BO54" s="320"/>
      <c r="BP54" s="320"/>
      <c r="BQ54" s="314"/>
      <c r="BR54" s="308"/>
      <c r="BS54" s="320"/>
      <c r="BT54" s="320"/>
      <c r="BU54" s="314"/>
      <c r="BV54" s="308"/>
      <c r="BW54" s="320"/>
      <c r="BX54" s="320"/>
      <c r="BY54" s="314"/>
      <c r="BZ54" s="308"/>
      <c r="CA54" s="320"/>
      <c r="CB54" s="320"/>
      <c r="CC54" s="314"/>
    </row>
    <row r="55" spans="1:81" x14ac:dyDescent="0.25">
      <c r="A55" s="55" t="s">
        <v>54</v>
      </c>
      <c r="B55" s="308"/>
      <c r="C55" s="320"/>
      <c r="D55" s="320"/>
      <c r="E55" s="314"/>
      <c r="F55" s="308"/>
      <c r="G55" s="320"/>
      <c r="H55" s="320"/>
      <c r="I55" s="314"/>
      <c r="J55" s="308"/>
      <c r="K55" s="320"/>
      <c r="L55" s="320"/>
      <c r="M55" s="314"/>
      <c r="N55" s="308"/>
      <c r="O55" s="320"/>
      <c r="P55" s="320"/>
      <c r="Q55" s="314"/>
      <c r="R55" s="308"/>
      <c r="S55" s="320"/>
      <c r="T55" s="320"/>
      <c r="U55" s="314"/>
      <c r="V55" s="308"/>
      <c r="W55" s="320"/>
      <c r="X55" s="320"/>
      <c r="Y55" s="314"/>
      <c r="Z55" s="308"/>
      <c r="AA55" s="320"/>
      <c r="AB55" s="320"/>
      <c r="AC55" s="314"/>
      <c r="AD55" s="308"/>
      <c r="AE55" s="320"/>
      <c r="AF55" s="320"/>
      <c r="AG55" s="314"/>
      <c r="AH55" s="308"/>
      <c r="AI55" s="320"/>
      <c r="AJ55" s="320"/>
      <c r="AK55" s="314"/>
      <c r="AL55" s="308"/>
      <c r="AM55" s="320"/>
      <c r="AN55" s="320"/>
      <c r="AO55" s="314"/>
      <c r="AP55" s="308"/>
      <c r="AQ55" s="320"/>
      <c r="AR55" s="320"/>
      <c r="AS55" s="314"/>
      <c r="AT55" s="308"/>
      <c r="AU55" s="320"/>
      <c r="AV55" s="320"/>
      <c r="AW55" s="314"/>
      <c r="AX55" s="308"/>
      <c r="AY55" s="320"/>
      <c r="AZ55" s="320"/>
      <c r="BA55" s="314"/>
      <c r="BB55" s="308"/>
      <c r="BC55" s="320"/>
      <c r="BD55" s="320"/>
      <c r="BE55" s="314"/>
      <c r="BF55" s="308"/>
      <c r="BG55" s="320"/>
      <c r="BH55" s="320"/>
      <c r="BI55" s="314"/>
      <c r="BJ55" s="308"/>
      <c r="BK55" s="320"/>
      <c r="BL55" s="320"/>
      <c r="BM55" s="314"/>
      <c r="BN55" s="308"/>
      <c r="BO55" s="320"/>
      <c r="BP55" s="320"/>
      <c r="BQ55" s="314"/>
      <c r="BR55" s="308"/>
      <c r="BS55" s="320"/>
      <c r="BT55" s="320"/>
      <c r="BU55" s="314"/>
      <c r="BV55" s="308"/>
      <c r="BW55" s="320"/>
      <c r="BX55" s="320"/>
      <c r="BY55" s="314"/>
      <c r="BZ55" s="308"/>
      <c r="CA55" s="320"/>
      <c r="CB55" s="320"/>
      <c r="CC55" s="314"/>
    </row>
    <row r="56" spans="1:81" x14ac:dyDescent="0.25">
      <c r="A56" s="55" t="s">
        <v>55</v>
      </c>
      <c r="B56" s="308"/>
      <c r="C56" s="320"/>
      <c r="D56" s="320"/>
      <c r="E56" s="314"/>
      <c r="F56" s="308"/>
      <c r="G56" s="320"/>
      <c r="H56" s="320"/>
      <c r="I56" s="314"/>
      <c r="J56" s="308"/>
      <c r="K56" s="320"/>
      <c r="L56" s="320"/>
      <c r="M56" s="314"/>
      <c r="N56" s="308"/>
      <c r="O56" s="320"/>
      <c r="P56" s="320"/>
      <c r="Q56" s="314"/>
      <c r="R56" s="308"/>
      <c r="S56" s="320"/>
      <c r="T56" s="320"/>
      <c r="U56" s="314"/>
      <c r="V56" s="308"/>
      <c r="W56" s="320"/>
      <c r="X56" s="320"/>
      <c r="Y56" s="314"/>
      <c r="Z56" s="308"/>
      <c r="AA56" s="320"/>
      <c r="AB56" s="320"/>
      <c r="AC56" s="314"/>
      <c r="AD56" s="308"/>
      <c r="AE56" s="320"/>
      <c r="AF56" s="320"/>
      <c r="AG56" s="314"/>
      <c r="AH56" s="308"/>
      <c r="AI56" s="320"/>
      <c r="AJ56" s="320"/>
      <c r="AK56" s="314"/>
      <c r="AL56" s="308"/>
      <c r="AM56" s="320"/>
      <c r="AN56" s="320"/>
      <c r="AO56" s="314"/>
      <c r="AP56" s="308"/>
      <c r="AQ56" s="320"/>
      <c r="AR56" s="320"/>
      <c r="AS56" s="314"/>
      <c r="AT56" s="308"/>
      <c r="AU56" s="320"/>
      <c r="AV56" s="320"/>
      <c r="AW56" s="314"/>
      <c r="AX56" s="308"/>
      <c r="AY56" s="320"/>
      <c r="AZ56" s="320"/>
      <c r="BA56" s="314"/>
      <c r="BB56" s="308"/>
      <c r="BC56" s="320"/>
      <c r="BD56" s="320"/>
      <c r="BE56" s="314"/>
      <c r="BF56" s="308"/>
      <c r="BG56" s="320"/>
      <c r="BH56" s="320"/>
      <c r="BI56" s="314"/>
      <c r="BJ56" s="308"/>
      <c r="BK56" s="320"/>
      <c r="BL56" s="320"/>
      <c r="BM56" s="314"/>
      <c r="BN56" s="308"/>
      <c r="BO56" s="320"/>
      <c r="BP56" s="320"/>
      <c r="BQ56" s="314"/>
      <c r="BR56" s="308"/>
      <c r="BS56" s="320"/>
      <c r="BT56" s="320"/>
      <c r="BU56" s="314"/>
      <c r="BV56" s="308"/>
      <c r="BW56" s="320"/>
      <c r="BX56" s="320"/>
      <c r="BY56" s="314"/>
      <c r="BZ56" s="308"/>
      <c r="CA56" s="320"/>
      <c r="CB56" s="320"/>
      <c r="CC56" s="314"/>
    </row>
    <row r="57" spans="1:81" x14ac:dyDescent="0.25">
      <c r="A57" s="55" t="s">
        <v>56</v>
      </c>
      <c r="B57" s="308"/>
      <c r="C57" s="320"/>
      <c r="D57" s="320"/>
      <c r="E57" s="314"/>
      <c r="F57" s="308"/>
      <c r="G57" s="320"/>
      <c r="H57" s="320"/>
      <c r="I57" s="314"/>
      <c r="J57" s="308"/>
      <c r="K57" s="320"/>
      <c r="L57" s="320"/>
      <c r="M57" s="314"/>
      <c r="N57" s="308"/>
      <c r="O57" s="320"/>
      <c r="P57" s="320"/>
      <c r="Q57" s="314"/>
      <c r="R57" s="308"/>
      <c r="S57" s="320"/>
      <c r="T57" s="320"/>
      <c r="U57" s="314"/>
      <c r="V57" s="308"/>
      <c r="W57" s="320"/>
      <c r="X57" s="320"/>
      <c r="Y57" s="314"/>
      <c r="Z57" s="308"/>
      <c r="AA57" s="320"/>
      <c r="AB57" s="320"/>
      <c r="AC57" s="314"/>
      <c r="AD57" s="308"/>
      <c r="AE57" s="320"/>
      <c r="AF57" s="320"/>
      <c r="AG57" s="314"/>
      <c r="AH57" s="308"/>
      <c r="AI57" s="320"/>
      <c r="AJ57" s="320"/>
      <c r="AK57" s="314"/>
      <c r="AL57" s="308"/>
      <c r="AM57" s="320"/>
      <c r="AN57" s="320"/>
      <c r="AO57" s="314"/>
      <c r="AP57" s="308"/>
      <c r="AQ57" s="320"/>
      <c r="AR57" s="320"/>
      <c r="AS57" s="314"/>
      <c r="AT57" s="308"/>
      <c r="AU57" s="320"/>
      <c r="AV57" s="320"/>
      <c r="AW57" s="314"/>
      <c r="AX57" s="308"/>
      <c r="AY57" s="320"/>
      <c r="AZ57" s="320"/>
      <c r="BA57" s="314"/>
      <c r="BB57" s="308"/>
      <c r="BC57" s="320"/>
      <c r="BD57" s="320"/>
      <c r="BE57" s="314"/>
      <c r="BF57" s="308"/>
      <c r="BG57" s="320"/>
      <c r="BH57" s="320"/>
      <c r="BI57" s="314"/>
      <c r="BJ57" s="308"/>
      <c r="BK57" s="320"/>
      <c r="BL57" s="320"/>
      <c r="BM57" s="314"/>
      <c r="BN57" s="308"/>
      <c r="BO57" s="320"/>
      <c r="BP57" s="320"/>
      <c r="BQ57" s="314"/>
      <c r="BR57" s="308"/>
      <c r="BS57" s="320"/>
      <c r="BT57" s="320"/>
      <c r="BU57" s="314"/>
      <c r="BV57" s="308"/>
      <c r="BW57" s="320"/>
      <c r="BX57" s="320"/>
      <c r="BY57" s="314"/>
      <c r="BZ57" s="308"/>
      <c r="CA57" s="320"/>
      <c r="CB57" s="320"/>
      <c r="CC57" s="314"/>
    </row>
    <row r="58" spans="1:81" x14ac:dyDescent="0.25">
      <c r="A58" s="55" t="s">
        <v>57</v>
      </c>
      <c r="B58" s="309"/>
      <c r="C58" s="321"/>
      <c r="D58" s="321"/>
      <c r="E58" s="315"/>
      <c r="F58" s="309"/>
      <c r="G58" s="321"/>
      <c r="H58" s="321"/>
      <c r="I58" s="315"/>
      <c r="J58" s="309"/>
      <c r="K58" s="321"/>
      <c r="L58" s="321"/>
      <c r="M58" s="315"/>
      <c r="N58" s="309"/>
      <c r="O58" s="321"/>
      <c r="P58" s="321"/>
      <c r="Q58" s="315"/>
      <c r="R58" s="309"/>
      <c r="S58" s="321"/>
      <c r="T58" s="321"/>
      <c r="U58" s="315"/>
      <c r="V58" s="309"/>
      <c r="W58" s="321"/>
      <c r="X58" s="321"/>
      <c r="Y58" s="315"/>
      <c r="Z58" s="309"/>
      <c r="AA58" s="321"/>
      <c r="AB58" s="321"/>
      <c r="AC58" s="315"/>
      <c r="AD58" s="309"/>
      <c r="AE58" s="321"/>
      <c r="AF58" s="321"/>
      <c r="AG58" s="315"/>
      <c r="AH58" s="309"/>
      <c r="AI58" s="321"/>
      <c r="AJ58" s="321"/>
      <c r="AK58" s="315"/>
      <c r="AL58" s="309"/>
      <c r="AM58" s="321"/>
      <c r="AN58" s="321"/>
      <c r="AO58" s="315"/>
      <c r="AP58" s="309"/>
      <c r="AQ58" s="321"/>
      <c r="AR58" s="321"/>
      <c r="AS58" s="315"/>
      <c r="AT58" s="309"/>
      <c r="AU58" s="321"/>
      <c r="AV58" s="321"/>
      <c r="AW58" s="315"/>
      <c r="AX58" s="309"/>
      <c r="AY58" s="321"/>
      <c r="AZ58" s="321"/>
      <c r="BA58" s="315"/>
      <c r="BB58" s="309"/>
      <c r="BC58" s="321"/>
      <c r="BD58" s="321"/>
      <c r="BE58" s="315"/>
      <c r="BF58" s="309"/>
      <c r="BG58" s="321"/>
      <c r="BH58" s="321"/>
      <c r="BI58" s="315"/>
      <c r="BJ58" s="309"/>
      <c r="BK58" s="321"/>
      <c r="BL58" s="321"/>
      <c r="BM58" s="315"/>
      <c r="BN58" s="309"/>
      <c r="BO58" s="321"/>
      <c r="BP58" s="321"/>
      <c r="BQ58" s="315"/>
      <c r="BR58" s="309"/>
      <c r="BS58" s="321"/>
      <c r="BT58" s="321"/>
      <c r="BU58" s="315"/>
      <c r="BV58" s="309"/>
      <c r="BW58" s="321"/>
      <c r="BX58" s="321"/>
      <c r="BY58" s="315"/>
      <c r="BZ58" s="309"/>
      <c r="CA58" s="321"/>
      <c r="CB58" s="321"/>
      <c r="CC58" s="315"/>
    </row>
    <row r="59" spans="1:81" x14ac:dyDescent="0.25">
      <c r="A59" s="678" t="s">
        <v>447</v>
      </c>
      <c r="B59" s="310"/>
      <c r="C59" s="322"/>
      <c r="D59" s="322"/>
      <c r="E59" s="316"/>
      <c r="F59" s="310"/>
      <c r="G59" s="322"/>
      <c r="H59" s="322"/>
      <c r="I59" s="316"/>
      <c r="J59" s="310"/>
      <c r="K59" s="322"/>
      <c r="L59" s="322"/>
      <c r="M59" s="316"/>
      <c r="N59" s="310"/>
      <c r="O59" s="322"/>
      <c r="P59" s="322"/>
      <c r="Q59" s="316"/>
      <c r="R59" s="310"/>
      <c r="S59" s="322"/>
      <c r="T59" s="322"/>
      <c r="U59" s="316"/>
      <c r="V59" s="310"/>
      <c r="W59" s="322"/>
      <c r="X59" s="322"/>
      <c r="Y59" s="316"/>
      <c r="Z59" s="310"/>
      <c r="AA59" s="322"/>
      <c r="AB59" s="322"/>
      <c r="AC59" s="316"/>
      <c r="AD59" s="310"/>
      <c r="AE59" s="322"/>
      <c r="AF59" s="322"/>
      <c r="AG59" s="316"/>
      <c r="AH59" s="310"/>
      <c r="AI59" s="322"/>
      <c r="AJ59" s="322"/>
      <c r="AK59" s="316"/>
      <c r="AL59" s="310"/>
      <c r="AM59" s="322"/>
      <c r="AN59" s="322"/>
      <c r="AO59" s="316"/>
      <c r="AP59" s="310"/>
      <c r="AQ59" s="322"/>
      <c r="AR59" s="322"/>
      <c r="AS59" s="316"/>
      <c r="AT59" s="310"/>
      <c r="AU59" s="322"/>
      <c r="AV59" s="322"/>
      <c r="AW59" s="316"/>
      <c r="AX59" s="310"/>
      <c r="AY59" s="322"/>
      <c r="AZ59" s="322"/>
      <c r="BA59" s="316"/>
      <c r="BB59" s="310"/>
      <c r="BC59" s="322"/>
      <c r="BD59" s="322"/>
      <c r="BE59" s="316"/>
      <c r="BF59" s="310"/>
      <c r="BG59" s="322"/>
      <c r="BH59" s="322"/>
      <c r="BI59" s="316"/>
      <c r="BJ59" s="310"/>
      <c r="BK59" s="322"/>
      <c r="BL59" s="322"/>
      <c r="BM59" s="316"/>
      <c r="BN59" s="310"/>
      <c r="BO59" s="322"/>
      <c r="BP59" s="322"/>
      <c r="BQ59" s="316"/>
      <c r="BR59" s="310"/>
      <c r="BS59" s="322"/>
      <c r="BT59" s="322"/>
      <c r="BU59" s="316"/>
      <c r="BV59" s="310"/>
      <c r="BW59" s="322"/>
      <c r="BX59" s="322"/>
      <c r="BY59" s="316"/>
      <c r="BZ59" s="310"/>
      <c r="CA59" s="322"/>
      <c r="CB59" s="322"/>
      <c r="CC59" s="316"/>
    </row>
    <row r="60" spans="1:81" ht="15.6" thickBot="1" x14ac:dyDescent="0.3">
      <c r="A60" s="56" t="s">
        <v>155</v>
      </c>
      <c r="B60" s="311"/>
      <c r="C60" s="323"/>
      <c r="D60" s="323"/>
      <c r="E60" s="317"/>
      <c r="F60" s="311"/>
      <c r="G60" s="323"/>
      <c r="H60" s="323"/>
      <c r="I60" s="317"/>
      <c r="J60" s="311"/>
      <c r="K60" s="323"/>
      <c r="L60" s="323"/>
      <c r="M60" s="317"/>
      <c r="N60" s="311"/>
      <c r="O60" s="323"/>
      <c r="P60" s="323"/>
      <c r="Q60" s="317"/>
      <c r="R60" s="311"/>
      <c r="S60" s="323"/>
      <c r="T60" s="323"/>
      <c r="U60" s="317"/>
      <c r="V60" s="311"/>
      <c r="W60" s="323"/>
      <c r="X60" s="323"/>
      <c r="Y60" s="317"/>
      <c r="Z60" s="311"/>
      <c r="AA60" s="323"/>
      <c r="AB60" s="323"/>
      <c r="AC60" s="317"/>
      <c r="AD60" s="311"/>
      <c r="AE60" s="323"/>
      <c r="AF60" s="323"/>
      <c r="AG60" s="317"/>
      <c r="AH60" s="311"/>
      <c r="AI60" s="323"/>
      <c r="AJ60" s="323"/>
      <c r="AK60" s="317"/>
      <c r="AL60" s="311"/>
      <c r="AM60" s="323"/>
      <c r="AN60" s="323"/>
      <c r="AO60" s="317"/>
      <c r="AP60" s="311"/>
      <c r="AQ60" s="323"/>
      <c r="AR60" s="323"/>
      <c r="AS60" s="317"/>
      <c r="AT60" s="311"/>
      <c r="AU60" s="323"/>
      <c r="AV60" s="323"/>
      <c r="AW60" s="317"/>
      <c r="AX60" s="311"/>
      <c r="AY60" s="323"/>
      <c r="AZ60" s="323"/>
      <c r="BA60" s="317"/>
      <c r="BB60" s="311"/>
      <c r="BC60" s="323"/>
      <c r="BD60" s="323"/>
      <c r="BE60" s="317"/>
      <c r="BF60" s="311"/>
      <c r="BG60" s="323"/>
      <c r="BH60" s="323"/>
      <c r="BI60" s="317"/>
      <c r="BJ60" s="311"/>
      <c r="BK60" s="323"/>
      <c r="BL60" s="323"/>
      <c r="BM60" s="317"/>
      <c r="BN60" s="311"/>
      <c r="BO60" s="323"/>
      <c r="BP60" s="323"/>
      <c r="BQ60" s="317"/>
      <c r="BR60" s="311"/>
      <c r="BS60" s="323"/>
      <c r="BT60" s="323"/>
      <c r="BU60" s="317"/>
      <c r="BV60" s="311"/>
      <c r="BW60" s="323"/>
      <c r="BX60" s="323"/>
      <c r="BY60" s="317"/>
      <c r="BZ60" s="311"/>
      <c r="CA60" s="323"/>
      <c r="CB60" s="323"/>
      <c r="CC60" s="317"/>
    </row>
    <row r="61" spans="1:81" x14ac:dyDescent="0.25">
      <c r="A61" s="57"/>
      <c r="B61" s="58"/>
      <c r="C61" s="58"/>
      <c r="D61" s="58"/>
      <c r="AD61" s="59"/>
      <c r="AE61" s="59"/>
      <c r="AF61" s="59"/>
      <c r="AG61" s="59"/>
    </row>
    <row r="62" spans="1:81" ht="15.6" thickBot="1" x14ac:dyDescent="0.3">
      <c r="A62" s="57"/>
      <c r="B62" s="58"/>
      <c r="C62" s="58"/>
      <c r="D62" s="58"/>
      <c r="AD62" s="59"/>
      <c r="AE62" s="59"/>
      <c r="AF62" s="59"/>
      <c r="AG62" s="59"/>
    </row>
    <row r="63" spans="1:81" ht="15.6" x14ac:dyDescent="0.3">
      <c r="A63" s="57"/>
      <c r="B63" s="116"/>
      <c r="C63" s="117"/>
      <c r="D63" s="118">
        <v>1</v>
      </c>
      <c r="E63" s="119"/>
      <c r="F63" s="116"/>
      <c r="G63" s="117"/>
      <c r="H63" s="118">
        <v>2</v>
      </c>
      <c r="I63" s="119"/>
      <c r="J63" s="116"/>
      <c r="K63" s="117"/>
      <c r="L63" s="118">
        <v>3</v>
      </c>
      <c r="M63" s="119"/>
      <c r="N63" s="116"/>
      <c r="O63" s="117"/>
      <c r="P63" s="118">
        <v>4</v>
      </c>
      <c r="Q63" s="119"/>
      <c r="R63" s="116"/>
      <c r="S63" s="117"/>
      <c r="T63" s="118">
        <v>5</v>
      </c>
      <c r="U63" s="119"/>
      <c r="V63" s="116"/>
      <c r="W63" s="117"/>
      <c r="X63" s="118">
        <v>6</v>
      </c>
      <c r="Y63" s="119"/>
      <c r="Z63" s="116"/>
      <c r="AA63" s="117"/>
      <c r="AB63" s="118">
        <v>7</v>
      </c>
      <c r="AC63" s="119"/>
      <c r="AD63" s="116"/>
      <c r="AE63" s="117"/>
      <c r="AF63" s="121">
        <v>8</v>
      </c>
      <c r="AG63" s="119"/>
      <c r="AH63" s="116"/>
      <c r="AI63" s="117"/>
      <c r="AJ63" s="121">
        <v>9</v>
      </c>
      <c r="AK63" s="119"/>
      <c r="AL63" s="116"/>
      <c r="AM63" s="117"/>
      <c r="AN63" s="121">
        <v>10</v>
      </c>
      <c r="AO63" s="119"/>
      <c r="AP63" s="116"/>
      <c r="AQ63" s="117"/>
      <c r="AR63" s="121">
        <v>11</v>
      </c>
      <c r="AS63" s="119"/>
      <c r="AT63" s="116"/>
      <c r="AU63" s="117"/>
      <c r="AV63" s="121">
        <v>12</v>
      </c>
      <c r="AW63" s="119"/>
      <c r="AX63" s="116"/>
      <c r="AY63" s="117"/>
      <c r="AZ63" s="121">
        <v>13</v>
      </c>
      <c r="BA63" s="119"/>
      <c r="BB63" s="116"/>
      <c r="BC63" s="117"/>
      <c r="BD63" s="121">
        <v>14</v>
      </c>
      <c r="BE63" s="119"/>
      <c r="BF63" s="116"/>
      <c r="BG63" s="117"/>
      <c r="BH63" s="121">
        <v>15</v>
      </c>
      <c r="BI63" s="119"/>
      <c r="BJ63" s="116"/>
      <c r="BK63" s="117"/>
      <c r="BL63" s="121">
        <v>16</v>
      </c>
      <c r="BM63" s="119"/>
      <c r="BN63" s="116"/>
      <c r="BO63" s="117"/>
      <c r="BP63" s="121">
        <v>17</v>
      </c>
      <c r="BQ63" s="119"/>
      <c r="BR63" s="116"/>
      <c r="BS63" s="117"/>
      <c r="BT63" s="121">
        <v>18</v>
      </c>
      <c r="BU63" s="119"/>
      <c r="BV63" s="116"/>
      <c r="BW63" s="117"/>
      <c r="BX63" s="121">
        <v>19</v>
      </c>
      <c r="BY63" s="119"/>
      <c r="BZ63" s="116"/>
      <c r="CA63" s="122" t="s">
        <v>317</v>
      </c>
      <c r="CB63" s="121"/>
      <c r="CC63" s="119"/>
    </row>
    <row r="64" spans="1:81" ht="15.6" x14ac:dyDescent="0.25">
      <c r="A64" s="125" t="s">
        <v>416</v>
      </c>
      <c r="B64" s="306" t="str">
        <f>TEXT($C$42,"MM/YYY")&amp;" - "&amp;TEXT($D$42,"MM/YYYY")</f>
        <v>01/2020 - 12/2020</v>
      </c>
      <c r="C64" s="318" t="str">
        <f>TEXT($C$43,"MM/YYY")&amp;" - "&amp;TEXT($D$43,"MM/YYYY")</f>
        <v>01/2021 - 12/2021</v>
      </c>
      <c r="D64" s="318" t="str">
        <f>TEXT($C$44,"MM/YYY")&amp;" - "&amp;TEXT($D$44,"MM/YYYY")</f>
        <v>01/2022 - 12/2022</v>
      </c>
      <c r="E64" s="312" t="str">
        <f>TEXT($C$45,"MM/YYY")&amp;" - "&amp;TEXT($D$45,"MM/YYYY")</f>
        <v>01/2023 - 12/2023</v>
      </c>
      <c r="F64" s="306" t="str">
        <f>TEXT($C$42,"MM/YYY")&amp;" - "&amp;TEXT($D$42,"MM/YYYY")</f>
        <v>01/2020 - 12/2020</v>
      </c>
      <c r="G64" s="318" t="str">
        <f>TEXT($C$43,"MM/YYY")&amp;" - "&amp;TEXT($D$43,"MM/YYYY")</f>
        <v>01/2021 - 12/2021</v>
      </c>
      <c r="H64" s="318" t="str">
        <f>TEXT($C$44,"MM/YYY")&amp;" - "&amp;TEXT($D$44,"MM/YYYY")</f>
        <v>01/2022 - 12/2022</v>
      </c>
      <c r="I64" s="312" t="str">
        <f>TEXT($C$45,"MM/YYY")&amp;" - "&amp;TEXT($D$45,"MM/YYYY")</f>
        <v>01/2023 - 12/2023</v>
      </c>
      <c r="J64" s="306" t="str">
        <f>TEXT($C$42,"MM/YYY")&amp;" - "&amp;TEXT($D$42,"MM/YYYY")</f>
        <v>01/2020 - 12/2020</v>
      </c>
      <c r="K64" s="318" t="str">
        <f>TEXT($C$43,"MM/YYY")&amp;" - "&amp;TEXT($D$43,"MM/YYYY")</f>
        <v>01/2021 - 12/2021</v>
      </c>
      <c r="L64" s="318" t="str">
        <f>TEXT($C$44,"MM/YYY")&amp;" - "&amp;TEXT($D$44,"MM/YYYY")</f>
        <v>01/2022 - 12/2022</v>
      </c>
      <c r="M64" s="312" t="str">
        <f>TEXT($C$45,"MM/YYY")&amp;" - "&amp;TEXT($D$45,"MM/YYYY")</f>
        <v>01/2023 - 12/2023</v>
      </c>
      <c r="N64" s="306" t="str">
        <f>TEXT($C$42,"MM/YYY")&amp;" - "&amp;TEXT($D$42,"MM/YYYY")</f>
        <v>01/2020 - 12/2020</v>
      </c>
      <c r="O64" s="318" t="str">
        <f>TEXT($C$43,"MM/YYY")&amp;" - "&amp;TEXT($D$43,"MM/YYYY")</f>
        <v>01/2021 - 12/2021</v>
      </c>
      <c r="P64" s="318" t="str">
        <f>TEXT($C$44,"MM/YYY")&amp;" - "&amp;TEXT($D$44,"MM/YYYY")</f>
        <v>01/2022 - 12/2022</v>
      </c>
      <c r="Q64" s="312" t="str">
        <f>TEXT($C$45,"MM/YYY")&amp;" - "&amp;TEXT($D$45,"MM/YYYY")</f>
        <v>01/2023 - 12/2023</v>
      </c>
      <c r="R64" s="306" t="str">
        <f>TEXT($C$42,"MM/YYY")&amp;" - "&amp;TEXT($D$42,"MM/YYYY")</f>
        <v>01/2020 - 12/2020</v>
      </c>
      <c r="S64" s="318" t="str">
        <f>TEXT($C$43,"MM/YYY")&amp;" - "&amp;TEXT($D$43,"MM/YYYY")</f>
        <v>01/2021 - 12/2021</v>
      </c>
      <c r="T64" s="318" t="str">
        <f>TEXT($C$44,"MM/YYY")&amp;" - "&amp;TEXT($D$44,"MM/YYYY")</f>
        <v>01/2022 - 12/2022</v>
      </c>
      <c r="U64" s="312" t="str">
        <f>TEXT($C$45,"MM/YYY")&amp;" - "&amp;TEXT($D$45,"MM/YYYY")</f>
        <v>01/2023 - 12/2023</v>
      </c>
      <c r="V64" s="306" t="str">
        <f>TEXT($C$42,"MM/YYY")&amp;" - "&amp;TEXT($D$42,"MM/YYYY")</f>
        <v>01/2020 - 12/2020</v>
      </c>
      <c r="W64" s="318" t="str">
        <f>TEXT($C$43,"MM/YYY")&amp;" - "&amp;TEXT($D$43,"MM/YYYY")</f>
        <v>01/2021 - 12/2021</v>
      </c>
      <c r="X64" s="318" t="str">
        <f>TEXT($C$44,"MM/YYY")&amp;" - "&amp;TEXT($D$44,"MM/YYYY")</f>
        <v>01/2022 - 12/2022</v>
      </c>
      <c r="Y64" s="312" t="str">
        <f>TEXT($C$45,"MM/YYY")&amp;" - "&amp;TEXT($D$45,"MM/YYYY")</f>
        <v>01/2023 - 12/2023</v>
      </c>
      <c r="Z64" s="306" t="str">
        <f>TEXT($C$42,"MM/YYY")&amp;" - "&amp;TEXT($D$42,"MM/YYYY")</f>
        <v>01/2020 - 12/2020</v>
      </c>
      <c r="AA64" s="318" t="str">
        <f>TEXT($C$43,"MM/YYY")&amp;" - "&amp;TEXT($D$43,"MM/YYYY")</f>
        <v>01/2021 - 12/2021</v>
      </c>
      <c r="AB64" s="318" t="str">
        <f>TEXT($C$44,"MM/YYY")&amp;" - "&amp;TEXT($D$44,"MM/YYYY")</f>
        <v>01/2022 - 12/2022</v>
      </c>
      <c r="AC64" s="312" t="str">
        <f>TEXT($C$45,"MM/YYY")&amp;" - "&amp;TEXT($D$45,"MM/YYYY")</f>
        <v>01/2023 - 12/2023</v>
      </c>
      <c r="AD64" s="306" t="str">
        <f>TEXT($C$42,"MM/YYY")&amp;" - "&amp;TEXT($D$42,"MM/YYYY")</f>
        <v>01/2020 - 12/2020</v>
      </c>
      <c r="AE64" s="318" t="str">
        <f>TEXT($C$43,"MM/YYY")&amp;" - "&amp;TEXT($D$43,"MM/YYYY")</f>
        <v>01/2021 - 12/2021</v>
      </c>
      <c r="AF64" s="318" t="str">
        <f>TEXT($C$44,"MM/YYY")&amp;" - "&amp;TEXT($D$44,"MM/YYYY")</f>
        <v>01/2022 - 12/2022</v>
      </c>
      <c r="AG64" s="312" t="str">
        <f>TEXT($C$45,"MM/YYY")&amp;" - "&amp;TEXT($D$45,"MM/YYYY")</f>
        <v>01/2023 - 12/2023</v>
      </c>
      <c r="AH64" s="306" t="str">
        <f>TEXT($C$42,"MM/YYY")&amp;" - "&amp;TEXT($D$42,"MM/YYYY")</f>
        <v>01/2020 - 12/2020</v>
      </c>
      <c r="AI64" s="318" t="str">
        <f>TEXT($C$43,"MM/YYY")&amp;" - "&amp;TEXT($D$43,"MM/YYYY")</f>
        <v>01/2021 - 12/2021</v>
      </c>
      <c r="AJ64" s="318" t="str">
        <f>TEXT($C$44,"MM/YYY")&amp;" - "&amp;TEXT($D$44,"MM/YYYY")</f>
        <v>01/2022 - 12/2022</v>
      </c>
      <c r="AK64" s="312" t="str">
        <f>TEXT($C$45,"MM/YYY")&amp;" - "&amp;TEXT($D$45,"MM/YYYY")</f>
        <v>01/2023 - 12/2023</v>
      </c>
      <c r="AL64" s="306" t="str">
        <f>TEXT($C$42,"MM/YYY")&amp;" - "&amp;TEXT($D$42,"MM/YYYY")</f>
        <v>01/2020 - 12/2020</v>
      </c>
      <c r="AM64" s="318" t="str">
        <f>TEXT($C$43,"MM/YYY")&amp;" - "&amp;TEXT($D$43,"MM/YYYY")</f>
        <v>01/2021 - 12/2021</v>
      </c>
      <c r="AN64" s="318" t="str">
        <f>TEXT($C$44,"MM/YYY")&amp;" - "&amp;TEXT($D$44,"MM/YYYY")</f>
        <v>01/2022 - 12/2022</v>
      </c>
      <c r="AO64" s="312" t="str">
        <f>TEXT($C$45,"MM/YYY")&amp;" - "&amp;TEXT($D$45,"MM/YYYY")</f>
        <v>01/2023 - 12/2023</v>
      </c>
      <c r="AP64" s="306" t="str">
        <f>TEXT($C$42,"MM/YYY")&amp;" - "&amp;TEXT($D$42,"MM/YYYY")</f>
        <v>01/2020 - 12/2020</v>
      </c>
      <c r="AQ64" s="318" t="str">
        <f>TEXT($C$43,"MM/YYY")&amp;" - "&amp;TEXT($D$43,"MM/YYYY")</f>
        <v>01/2021 - 12/2021</v>
      </c>
      <c r="AR64" s="318" t="str">
        <f>TEXT($C$44,"MM/YYY")&amp;" - "&amp;TEXT($D$44,"MM/YYYY")</f>
        <v>01/2022 - 12/2022</v>
      </c>
      <c r="AS64" s="312" t="str">
        <f>TEXT($C$45,"MM/YYY")&amp;" - "&amp;TEXT($D$45,"MM/YYYY")</f>
        <v>01/2023 - 12/2023</v>
      </c>
      <c r="AT64" s="306" t="str">
        <f>TEXT($C$42,"MM/YYY")&amp;" - "&amp;TEXT($D$42,"MM/YYYY")</f>
        <v>01/2020 - 12/2020</v>
      </c>
      <c r="AU64" s="318" t="str">
        <f>TEXT($C$43,"MM/YYY")&amp;" - "&amp;TEXT($D$43,"MM/YYYY")</f>
        <v>01/2021 - 12/2021</v>
      </c>
      <c r="AV64" s="318" t="str">
        <f>TEXT($C$44,"MM/YYY")&amp;" - "&amp;TEXT($D$44,"MM/YYYY")</f>
        <v>01/2022 - 12/2022</v>
      </c>
      <c r="AW64" s="312" t="str">
        <f>TEXT($C$45,"MM/YYY")&amp;" - "&amp;TEXT($D$45,"MM/YYYY")</f>
        <v>01/2023 - 12/2023</v>
      </c>
      <c r="AX64" s="306" t="str">
        <f>TEXT($C$42,"MM/YYY")&amp;" - "&amp;TEXT($D$42,"MM/YYYY")</f>
        <v>01/2020 - 12/2020</v>
      </c>
      <c r="AY64" s="318" t="str">
        <f>TEXT($C$43,"MM/YYY")&amp;" - "&amp;TEXT($D$43,"MM/YYYY")</f>
        <v>01/2021 - 12/2021</v>
      </c>
      <c r="AZ64" s="318" t="str">
        <f>TEXT($C$44,"MM/YYY")&amp;" - "&amp;TEXT($D$44,"MM/YYYY")</f>
        <v>01/2022 - 12/2022</v>
      </c>
      <c r="BA64" s="312" t="str">
        <f>TEXT($C$45,"MM/YYY")&amp;" - "&amp;TEXT($D$45,"MM/YYYY")</f>
        <v>01/2023 - 12/2023</v>
      </c>
      <c r="BB64" s="306" t="str">
        <f>TEXT($C$42,"MM/YYY")&amp;" - "&amp;TEXT($D$42,"MM/YYYY")</f>
        <v>01/2020 - 12/2020</v>
      </c>
      <c r="BC64" s="318" t="str">
        <f>TEXT($C$43,"MM/YYY")&amp;" - "&amp;TEXT($D$43,"MM/YYYY")</f>
        <v>01/2021 - 12/2021</v>
      </c>
      <c r="BD64" s="318" t="str">
        <f>TEXT($C$44,"MM/YYY")&amp;" - "&amp;TEXT($D$44,"MM/YYYY")</f>
        <v>01/2022 - 12/2022</v>
      </c>
      <c r="BE64" s="312" t="str">
        <f>TEXT($C$45,"MM/YYY")&amp;" - "&amp;TEXT($D$45,"MM/YYYY")</f>
        <v>01/2023 - 12/2023</v>
      </c>
      <c r="BF64" s="306" t="str">
        <f>TEXT($C$42,"MM/YYY")&amp;" - "&amp;TEXT($D$42,"MM/YYYY")</f>
        <v>01/2020 - 12/2020</v>
      </c>
      <c r="BG64" s="318" t="str">
        <f>TEXT($C$43,"MM/YYY")&amp;" - "&amp;TEXT($D$43,"MM/YYYY")</f>
        <v>01/2021 - 12/2021</v>
      </c>
      <c r="BH64" s="318" t="str">
        <f>TEXT($C$44,"MM/YYY")&amp;" - "&amp;TEXT($D$44,"MM/YYYY")</f>
        <v>01/2022 - 12/2022</v>
      </c>
      <c r="BI64" s="312" t="str">
        <f>TEXT($C$45,"MM/YYY")&amp;" - "&amp;TEXT($D$45,"MM/YYYY")</f>
        <v>01/2023 - 12/2023</v>
      </c>
      <c r="BJ64" s="306" t="str">
        <f>TEXT($C$42,"MM/YYY")&amp;" - "&amp;TEXT($D$42,"MM/YYYY")</f>
        <v>01/2020 - 12/2020</v>
      </c>
      <c r="BK64" s="318" t="str">
        <f>TEXT($C$43,"MM/YYY")&amp;" - "&amp;TEXT($D$43,"MM/YYYY")</f>
        <v>01/2021 - 12/2021</v>
      </c>
      <c r="BL64" s="318" t="str">
        <f>TEXT($C$44,"MM/YYY")&amp;" - "&amp;TEXT($D$44,"MM/YYYY")</f>
        <v>01/2022 - 12/2022</v>
      </c>
      <c r="BM64" s="312" t="str">
        <f>TEXT($C$45,"MM/YYY")&amp;" - "&amp;TEXT($D$45,"MM/YYYY")</f>
        <v>01/2023 - 12/2023</v>
      </c>
      <c r="BN64" s="306" t="str">
        <f>TEXT($C$42,"MM/YYY")&amp;" - "&amp;TEXT($D$42,"MM/YYYY")</f>
        <v>01/2020 - 12/2020</v>
      </c>
      <c r="BO64" s="318" t="str">
        <f>TEXT($C$43,"MM/YYY")&amp;" - "&amp;TEXT($D$43,"MM/YYYY")</f>
        <v>01/2021 - 12/2021</v>
      </c>
      <c r="BP64" s="318" t="str">
        <f>TEXT($C$44,"MM/YYY")&amp;" - "&amp;TEXT($D$44,"MM/YYYY")</f>
        <v>01/2022 - 12/2022</v>
      </c>
      <c r="BQ64" s="312" t="str">
        <f>TEXT($C$45,"MM/YYY")&amp;" - "&amp;TEXT($D$45,"MM/YYYY")</f>
        <v>01/2023 - 12/2023</v>
      </c>
      <c r="BR64" s="306" t="str">
        <f>TEXT($C$42,"MM/YYY")&amp;" - "&amp;TEXT($D$42,"MM/YYYY")</f>
        <v>01/2020 - 12/2020</v>
      </c>
      <c r="BS64" s="318" t="str">
        <f>TEXT($C$43,"MM/YYY")&amp;" - "&amp;TEXT($D$43,"MM/YYYY")</f>
        <v>01/2021 - 12/2021</v>
      </c>
      <c r="BT64" s="318" t="str">
        <f>TEXT($C$44,"MM/YYY")&amp;" - "&amp;TEXT($D$44,"MM/YYYY")</f>
        <v>01/2022 - 12/2022</v>
      </c>
      <c r="BU64" s="312" t="str">
        <f>TEXT($C$45,"MM/YYY")&amp;" - "&amp;TEXT($D$45,"MM/YYYY")</f>
        <v>01/2023 - 12/2023</v>
      </c>
      <c r="BV64" s="306" t="str">
        <f>TEXT($C$42,"MM/YYY")&amp;" - "&amp;TEXT($D$42,"MM/YYYY")</f>
        <v>01/2020 - 12/2020</v>
      </c>
      <c r="BW64" s="318" t="str">
        <f>TEXT($C$43,"MM/YYY")&amp;" - "&amp;TEXT($D$43,"MM/YYYY")</f>
        <v>01/2021 - 12/2021</v>
      </c>
      <c r="BX64" s="318" t="str">
        <f>TEXT($C$44,"MM/YYY")&amp;" - "&amp;TEXT($D$44,"MM/YYYY")</f>
        <v>01/2022 - 12/2022</v>
      </c>
      <c r="BY64" s="312" t="str">
        <f>TEXT($C$45,"MM/YYY")&amp;" - "&amp;TEXT($D$45,"MM/YYYY")</f>
        <v>01/2023 - 12/2023</v>
      </c>
      <c r="BZ64" s="306" t="str">
        <f>TEXT($C$42,"MM/YYY")&amp;" - "&amp;TEXT($D$42,"MM/YYYY")</f>
        <v>01/2020 - 12/2020</v>
      </c>
      <c r="CA64" s="318" t="str">
        <f>TEXT($C$43,"MM/YYY")&amp;" - "&amp;TEXT($D$43,"MM/YYYY")</f>
        <v>01/2021 - 12/2021</v>
      </c>
      <c r="CB64" s="318" t="str">
        <f>TEXT($C$44,"MM/YYY")&amp;" - "&amp;TEXT($D$44,"MM/YYYY")</f>
        <v>01/2022 - 12/2022</v>
      </c>
      <c r="CC64" s="312" t="str">
        <f>TEXT($C$45,"MM/YYY")&amp;" - "&amp;TEXT($D$45,"MM/YYYY")</f>
        <v>01/2023 - 12/2023</v>
      </c>
    </row>
    <row r="65" spans="1:81" x14ac:dyDescent="0.25">
      <c r="A65" s="60" t="s">
        <v>50</v>
      </c>
      <c r="B65" s="327"/>
      <c r="C65" s="328"/>
      <c r="D65" s="328"/>
      <c r="E65" s="329"/>
      <c r="F65" s="327"/>
      <c r="G65" s="328"/>
      <c r="H65" s="328"/>
      <c r="I65" s="329"/>
      <c r="J65" s="327"/>
      <c r="K65" s="328"/>
      <c r="L65" s="328"/>
      <c r="M65" s="329"/>
      <c r="N65" s="327"/>
      <c r="O65" s="328"/>
      <c r="P65" s="328"/>
      <c r="Q65" s="329"/>
      <c r="R65" s="327"/>
      <c r="S65" s="328"/>
      <c r="T65" s="328"/>
      <c r="U65" s="329"/>
      <c r="V65" s="327"/>
      <c r="W65" s="328"/>
      <c r="X65" s="328"/>
      <c r="Y65" s="329"/>
      <c r="Z65" s="327"/>
      <c r="AA65" s="328"/>
      <c r="AB65" s="328"/>
      <c r="AC65" s="329"/>
      <c r="AD65" s="327"/>
      <c r="AE65" s="328"/>
      <c r="AF65" s="328"/>
      <c r="AG65" s="329"/>
      <c r="AH65" s="327"/>
      <c r="AI65" s="328"/>
      <c r="AJ65" s="328"/>
      <c r="AK65" s="329"/>
      <c r="AL65" s="327"/>
      <c r="AM65" s="328"/>
      <c r="AN65" s="328"/>
      <c r="AO65" s="329"/>
      <c r="AP65" s="327"/>
      <c r="AQ65" s="328"/>
      <c r="AR65" s="328"/>
      <c r="AS65" s="329"/>
      <c r="AT65" s="327"/>
      <c r="AU65" s="328"/>
      <c r="AV65" s="328"/>
      <c r="AW65" s="329"/>
      <c r="AX65" s="327"/>
      <c r="AY65" s="328"/>
      <c r="AZ65" s="328"/>
      <c r="BA65" s="329"/>
      <c r="BB65" s="327"/>
      <c r="BC65" s="328"/>
      <c r="BD65" s="328"/>
      <c r="BE65" s="329"/>
      <c r="BF65" s="327"/>
      <c r="BG65" s="328"/>
      <c r="BH65" s="328"/>
      <c r="BI65" s="329"/>
      <c r="BJ65" s="327"/>
      <c r="BK65" s="328"/>
      <c r="BL65" s="328"/>
      <c r="BM65" s="329"/>
      <c r="BN65" s="327"/>
      <c r="BO65" s="328"/>
      <c r="BP65" s="328"/>
      <c r="BQ65" s="329"/>
      <c r="BR65" s="327"/>
      <c r="BS65" s="328"/>
      <c r="BT65" s="328"/>
      <c r="BU65" s="329"/>
      <c r="BV65" s="327"/>
      <c r="BW65" s="328"/>
      <c r="BX65" s="328"/>
      <c r="BY65" s="329"/>
      <c r="BZ65" s="327"/>
      <c r="CA65" s="328"/>
      <c r="CB65" s="328"/>
      <c r="CC65" s="329"/>
    </row>
    <row r="66" spans="1:81" x14ac:dyDescent="0.25">
      <c r="A66" s="61" t="s">
        <v>51</v>
      </c>
      <c r="B66" s="333"/>
      <c r="C66" s="334"/>
      <c r="D66" s="334"/>
      <c r="E66" s="335"/>
      <c r="F66" s="333"/>
      <c r="G66" s="334"/>
      <c r="H66" s="334"/>
      <c r="I66" s="335"/>
      <c r="J66" s="333"/>
      <c r="K66" s="334"/>
      <c r="L66" s="334"/>
      <c r="M66" s="335"/>
      <c r="N66" s="333"/>
      <c r="O66" s="334"/>
      <c r="P66" s="334"/>
      <c r="Q66" s="335"/>
      <c r="R66" s="333"/>
      <c r="S66" s="334"/>
      <c r="T66" s="334"/>
      <c r="U66" s="335"/>
      <c r="V66" s="333"/>
      <c r="W66" s="334"/>
      <c r="X66" s="334"/>
      <c r="Y66" s="335"/>
      <c r="Z66" s="333"/>
      <c r="AA66" s="334"/>
      <c r="AB66" s="334"/>
      <c r="AC66" s="335"/>
      <c r="AD66" s="333"/>
      <c r="AE66" s="334"/>
      <c r="AF66" s="334"/>
      <c r="AG66" s="335"/>
      <c r="AH66" s="333"/>
      <c r="AI66" s="334"/>
      <c r="AJ66" s="334"/>
      <c r="AK66" s="335"/>
      <c r="AL66" s="333"/>
      <c r="AM66" s="334"/>
      <c r="AN66" s="334"/>
      <c r="AO66" s="335"/>
      <c r="AP66" s="333"/>
      <c r="AQ66" s="334"/>
      <c r="AR66" s="334"/>
      <c r="AS66" s="335"/>
      <c r="AT66" s="333"/>
      <c r="AU66" s="334"/>
      <c r="AV66" s="334"/>
      <c r="AW66" s="335"/>
      <c r="AX66" s="333"/>
      <c r="AY66" s="334"/>
      <c r="AZ66" s="334"/>
      <c r="BA66" s="335"/>
      <c r="BB66" s="333"/>
      <c r="BC66" s="334"/>
      <c r="BD66" s="334"/>
      <c r="BE66" s="335"/>
      <c r="BF66" s="333"/>
      <c r="BG66" s="334"/>
      <c r="BH66" s="334"/>
      <c r="BI66" s="335"/>
      <c r="BJ66" s="333"/>
      <c r="BK66" s="334"/>
      <c r="BL66" s="334"/>
      <c r="BM66" s="335"/>
      <c r="BN66" s="333"/>
      <c r="BO66" s="334"/>
      <c r="BP66" s="334"/>
      <c r="BQ66" s="335"/>
      <c r="BR66" s="333"/>
      <c r="BS66" s="334"/>
      <c r="BT66" s="334"/>
      <c r="BU66" s="335"/>
      <c r="BV66" s="333"/>
      <c r="BW66" s="334"/>
      <c r="BX66" s="334"/>
      <c r="BY66" s="335"/>
      <c r="BZ66" s="333"/>
      <c r="CA66" s="334"/>
      <c r="CB66" s="334"/>
      <c r="CC66" s="335"/>
    </row>
    <row r="67" spans="1:81" ht="17.100000000000001" customHeight="1" x14ac:dyDescent="0.25">
      <c r="A67" s="61" t="s">
        <v>75</v>
      </c>
      <c r="B67" s="333"/>
      <c r="C67" s="334"/>
      <c r="D67" s="334"/>
      <c r="E67" s="335"/>
      <c r="F67" s="333"/>
      <c r="G67" s="334"/>
      <c r="H67" s="334"/>
      <c r="I67" s="335"/>
      <c r="J67" s="333"/>
      <c r="K67" s="334"/>
      <c r="L67" s="334"/>
      <c r="M67" s="335"/>
      <c r="N67" s="333"/>
      <c r="O67" s="334"/>
      <c r="P67" s="334"/>
      <c r="Q67" s="335"/>
      <c r="R67" s="333"/>
      <c r="S67" s="334"/>
      <c r="T67" s="334"/>
      <c r="U67" s="335"/>
      <c r="V67" s="333"/>
      <c r="W67" s="334"/>
      <c r="X67" s="334"/>
      <c r="Y67" s="335"/>
      <c r="Z67" s="333"/>
      <c r="AA67" s="334"/>
      <c r="AB67" s="334"/>
      <c r="AC67" s="335"/>
      <c r="AD67" s="333"/>
      <c r="AE67" s="334"/>
      <c r="AF67" s="334"/>
      <c r="AG67" s="335"/>
      <c r="AH67" s="333"/>
      <c r="AI67" s="334"/>
      <c r="AJ67" s="334"/>
      <c r="AK67" s="335"/>
      <c r="AL67" s="333"/>
      <c r="AM67" s="334"/>
      <c r="AN67" s="334"/>
      <c r="AO67" s="335"/>
      <c r="AP67" s="333"/>
      <c r="AQ67" s="334"/>
      <c r="AR67" s="334"/>
      <c r="AS67" s="335"/>
      <c r="AT67" s="333"/>
      <c r="AU67" s="334"/>
      <c r="AV67" s="334"/>
      <c r="AW67" s="335"/>
      <c r="AX67" s="333"/>
      <c r="AY67" s="334"/>
      <c r="AZ67" s="334"/>
      <c r="BA67" s="335"/>
      <c r="BB67" s="333"/>
      <c r="BC67" s="334"/>
      <c r="BD67" s="334"/>
      <c r="BE67" s="335"/>
      <c r="BF67" s="333"/>
      <c r="BG67" s="334"/>
      <c r="BH67" s="334"/>
      <c r="BI67" s="335"/>
      <c r="BJ67" s="333"/>
      <c r="BK67" s="334"/>
      <c r="BL67" s="334"/>
      <c r="BM67" s="335"/>
      <c r="BN67" s="333"/>
      <c r="BO67" s="334"/>
      <c r="BP67" s="334"/>
      <c r="BQ67" s="335"/>
      <c r="BR67" s="333"/>
      <c r="BS67" s="334"/>
      <c r="BT67" s="334"/>
      <c r="BU67" s="335"/>
      <c r="BV67" s="333"/>
      <c r="BW67" s="334"/>
      <c r="BX67" s="334"/>
      <c r="BY67" s="335"/>
      <c r="BZ67" s="333"/>
      <c r="CA67" s="334"/>
      <c r="CB67" s="334"/>
      <c r="CC67" s="335"/>
    </row>
    <row r="68" spans="1:81" x14ac:dyDescent="0.25">
      <c r="A68" s="61" t="s">
        <v>52</v>
      </c>
      <c r="B68" s="333"/>
      <c r="C68" s="334"/>
      <c r="D68" s="334"/>
      <c r="E68" s="335"/>
      <c r="F68" s="333"/>
      <c r="G68" s="334"/>
      <c r="H68" s="334"/>
      <c r="I68" s="335"/>
      <c r="J68" s="333"/>
      <c r="K68" s="334"/>
      <c r="L68" s="334"/>
      <c r="M68" s="335"/>
      <c r="N68" s="333"/>
      <c r="O68" s="334"/>
      <c r="P68" s="334"/>
      <c r="Q68" s="335"/>
      <c r="R68" s="333"/>
      <c r="S68" s="334"/>
      <c r="T68" s="334"/>
      <c r="U68" s="335"/>
      <c r="V68" s="333"/>
      <c r="W68" s="334"/>
      <c r="X68" s="334"/>
      <c r="Y68" s="335"/>
      <c r="Z68" s="333"/>
      <c r="AA68" s="334"/>
      <c r="AB68" s="334"/>
      <c r="AC68" s="335"/>
      <c r="AD68" s="333"/>
      <c r="AE68" s="334"/>
      <c r="AF68" s="334"/>
      <c r="AG68" s="335"/>
      <c r="AH68" s="333"/>
      <c r="AI68" s="334"/>
      <c r="AJ68" s="334"/>
      <c r="AK68" s="335"/>
      <c r="AL68" s="333"/>
      <c r="AM68" s="334"/>
      <c r="AN68" s="334"/>
      <c r="AO68" s="335"/>
      <c r="AP68" s="333"/>
      <c r="AQ68" s="334"/>
      <c r="AR68" s="334"/>
      <c r="AS68" s="335"/>
      <c r="AT68" s="333"/>
      <c r="AU68" s="334"/>
      <c r="AV68" s="334"/>
      <c r="AW68" s="335"/>
      <c r="AX68" s="333"/>
      <c r="AY68" s="334"/>
      <c r="AZ68" s="334"/>
      <c r="BA68" s="335"/>
      <c r="BB68" s="333"/>
      <c r="BC68" s="334"/>
      <c r="BD68" s="334"/>
      <c r="BE68" s="335"/>
      <c r="BF68" s="333"/>
      <c r="BG68" s="334"/>
      <c r="BH68" s="334"/>
      <c r="BI68" s="335"/>
      <c r="BJ68" s="333"/>
      <c r="BK68" s="334"/>
      <c r="BL68" s="334"/>
      <c r="BM68" s="335"/>
      <c r="BN68" s="333"/>
      <c r="BO68" s="334"/>
      <c r="BP68" s="334"/>
      <c r="BQ68" s="335"/>
      <c r="BR68" s="333"/>
      <c r="BS68" s="334"/>
      <c r="BT68" s="334"/>
      <c r="BU68" s="335"/>
      <c r="BV68" s="333"/>
      <c r="BW68" s="334"/>
      <c r="BX68" s="334"/>
      <c r="BY68" s="335"/>
      <c r="BZ68" s="333"/>
      <c r="CA68" s="334"/>
      <c r="CB68" s="334"/>
      <c r="CC68" s="335"/>
    </row>
    <row r="69" spans="1:81" x14ac:dyDescent="0.25">
      <c r="A69" s="61" t="s">
        <v>53</v>
      </c>
      <c r="B69" s="333"/>
      <c r="C69" s="334"/>
      <c r="D69" s="334"/>
      <c r="E69" s="335"/>
      <c r="F69" s="333"/>
      <c r="G69" s="334"/>
      <c r="H69" s="334"/>
      <c r="I69" s="335"/>
      <c r="J69" s="333"/>
      <c r="K69" s="334"/>
      <c r="L69" s="334"/>
      <c r="M69" s="335"/>
      <c r="N69" s="333"/>
      <c r="O69" s="334"/>
      <c r="P69" s="334"/>
      <c r="Q69" s="335"/>
      <c r="R69" s="333"/>
      <c r="S69" s="334"/>
      <c r="T69" s="334"/>
      <c r="U69" s="335"/>
      <c r="V69" s="333"/>
      <c r="W69" s="334"/>
      <c r="X69" s="334"/>
      <c r="Y69" s="335"/>
      <c r="Z69" s="333"/>
      <c r="AA69" s="334"/>
      <c r="AB69" s="334"/>
      <c r="AC69" s="335"/>
      <c r="AD69" s="333"/>
      <c r="AE69" s="334"/>
      <c r="AF69" s="334"/>
      <c r="AG69" s="335"/>
      <c r="AH69" s="333"/>
      <c r="AI69" s="334"/>
      <c r="AJ69" s="334"/>
      <c r="AK69" s="335"/>
      <c r="AL69" s="333"/>
      <c r="AM69" s="334"/>
      <c r="AN69" s="334"/>
      <c r="AO69" s="335"/>
      <c r="AP69" s="333"/>
      <c r="AQ69" s="334"/>
      <c r="AR69" s="334"/>
      <c r="AS69" s="335"/>
      <c r="AT69" s="333"/>
      <c r="AU69" s="334"/>
      <c r="AV69" s="334"/>
      <c r="AW69" s="335"/>
      <c r="AX69" s="333"/>
      <c r="AY69" s="334"/>
      <c r="AZ69" s="334"/>
      <c r="BA69" s="335"/>
      <c r="BB69" s="333"/>
      <c r="BC69" s="334"/>
      <c r="BD69" s="334"/>
      <c r="BE69" s="335"/>
      <c r="BF69" s="333"/>
      <c r="BG69" s="334"/>
      <c r="BH69" s="334"/>
      <c r="BI69" s="335"/>
      <c r="BJ69" s="333"/>
      <c r="BK69" s="334"/>
      <c r="BL69" s="334"/>
      <c r="BM69" s="335"/>
      <c r="BN69" s="333"/>
      <c r="BO69" s="334"/>
      <c r="BP69" s="334"/>
      <c r="BQ69" s="335"/>
      <c r="BR69" s="333"/>
      <c r="BS69" s="334"/>
      <c r="BT69" s="334"/>
      <c r="BU69" s="335"/>
      <c r="BV69" s="333"/>
      <c r="BW69" s="334"/>
      <c r="BX69" s="334"/>
      <c r="BY69" s="335"/>
      <c r="BZ69" s="333"/>
      <c r="CA69" s="334"/>
      <c r="CB69" s="334"/>
      <c r="CC69" s="335"/>
    </row>
    <row r="70" spans="1:81" x14ac:dyDescent="0.25">
      <c r="A70" s="61" t="s">
        <v>54</v>
      </c>
      <c r="B70" s="333"/>
      <c r="C70" s="334"/>
      <c r="D70" s="334"/>
      <c r="E70" s="335"/>
      <c r="F70" s="333"/>
      <c r="G70" s="334"/>
      <c r="H70" s="334"/>
      <c r="I70" s="335"/>
      <c r="J70" s="333"/>
      <c r="K70" s="334"/>
      <c r="L70" s="334"/>
      <c r="M70" s="335"/>
      <c r="N70" s="333"/>
      <c r="O70" s="334"/>
      <c r="P70" s="334"/>
      <c r="Q70" s="335"/>
      <c r="R70" s="333"/>
      <c r="S70" s="334"/>
      <c r="T70" s="334"/>
      <c r="U70" s="335"/>
      <c r="V70" s="333"/>
      <c r="W70" s="334"/>
      <c r="X70" s="334"/>
      <c r="Y70" s="335"/>
      <c r="Z70" s="333"/>
      <c r="AA70" s="334"/>
      <c r="AB70" s="334"/>
      <c r="AC70" s="335"/>
      <c r="AD70" s="333"/>
      <c r="AE70" s="334"/>
      <c r="AF70" s="334"/>
      <c r="AG70" s="335"/>
      <c r="AH70" s="333"/>
      <c r="AI70" s="334"/>
      <c r="AJ70" s="334"/>
      <c r="AK70" s="335"/>
      <c r="AL70" s="333"/>
      <c r="AM70" s="334"/>
      <c r="AN70" s="334"/>
      <c r="AO70" s="335"/>
      <c r="AP70" s="333"/>
      <c r="AQ70" s="334"/>
      <c r="AR70" s="334"/>
      <c r="AS70" s="335"/>
      <c r="AT70" s="333"/>
      <c r="AU70" s="334"/>
      <c r="AV70" s="334"/>
      <c r="AW70" s="335"/>
      <c r="AX70" s="333"/>
      <c r="AY70" s="334"/>
      <c r="AZ70" s="334"/>
      <c r="BA70" s="335"/>
      <c r="BB70" s="333"/>
      <c r="BC70" s="334"/>
      <c r="BD70" s="334"/>
      <c r="BE70" s="335"/>
      <c r="BF70" s="333"/>
      <c r="BG70" s="334"/>
      <c r="BH70" s="334"/>
      <c r="BI70" s="335"/>
      <c r="BJ70" s="333"/>
      <c r="BK70" s="334"/>
      <c r="BL70" s="334"/>
      <c r="BM70" s="335"/>
      <c r="BN70" s="333"/>
      <c r="BO70" s="334"/>
      <c r="BP70" s="334"/>
      <c r="BQ70" s="335"/>
      <c r="BR70" s="333"/>
      <c r="BS70" s="334"/>
      <c r="BT70" s="334"/>
      <c r="BU70" s="335"/>
      <c r="BV70" s="333"/>
      <c r="BW70" s="334"/>
      <c r="BX70" s="334"/>
      <c r="BY70" s="335"/>
      <c r="BZ70" s="333"/>
      <c r="CA70" s="334"/>
      <c r="CB70" s="334"/>
      <c r="CC70" s="335"/>
    </row>
    <row r="71" spans="1:81" x14ac:dyDescent="0.25">
      <c r="A71" s="61" t="s">
        <v>55</v>
      </c>
      <c r="B71" s="333"/>
      <c r="C71" s="334"/>
      <c r="D71" s="334"/>
      <c r="E71" s="335"/>
      <c r="F71" s="333"/>
      <c r="G71" s="334"/>
      <c r="H71" s="334"/>
      <c r="I71" s="335"/>
      <c r="J71" s="333"/>
      <c r="K71" s="334"/>
      <c r="L71" s="334"/>
      <c r="M71" s="335"/>
      <c r="N71" s="333"/>
      <c r="O71" s="334"/>
      <c r="P71" s="334"/>
      <c r="Q71" s="335"/>
      <c r="R71" s="333"/>
      <c r="S71" s="334"/>
      <c r="T71" s="334"/>
      <c r="U71" s="335"/>
      <c r="V71" s="333"/>
      <c r="W71" s="334"/>
      <c r="X71" s="334"/>
      <c r="Y71" s="335"/>
      <c r="Z71" s="333"/>
      <c r="AA71" s="334"/>
      <c r="AB71" s="334"/>
      <c r="AC71" s="335"/>
      <c r="AD71" s="333"/>
      <c r="AE71" s="334"/>
      <c r="AF71" s="334"/>
      <c r="AG71" s="335"/>
      <c r="AH71" s="333"/>
      <c r="AI71" s="334"/>
      <c r="AJ71" s="334"/>
      <c r="AK71" s="335"/>
      <c r="AL71" s="333"/>
      <c r="AM71" s="334"/>
      <c r="AN71" s="334"/>
      <c r="AO71" s="335"/>
      <c r="AP71" s="333"/>
      <c r="AQ71" s="334"/>
      <c r="AR71" s="334"/>
      <c r="AS71" s="335"/>
      <c r="AT71" s="333"/>
      <c r="AU71" s="334"/>
      <c r="AV71" s="334"/>
      <c r="AW71" s="335"/>
      <c r="AX71" s="333"/>
      <c r="AY71" s="334"/>
      <c r="AZ71" s="334"/>
      <c r="BA71" s="335"/>
      <c r="BB71" s="333"/>
      <c r="BC71" s="334"/>
      <c r="BD71" s="334"/>
      <c r="BE71" s="335"/>
      <c r="BF71" s="333"/>
      <c r="BG71" s="334"/>
      <c r="BH71" s="334"/>
      <c r="BI71" s="335"/>
      <c r="BJ71" s="333"/>
      <c r="BK71" s="334"/>
      <c r="BL71" s="334"/>
      <c r="BM71" s="335"/>
      <c r="BN71" s="333"/>
      <c r="BO71" s="334"/>
      <c r="BP71" s="334"/>
      <c r="BQ71" s="335"/>
      <c r="BR71" s="333"/>
      <c r="BS71" s="334"/>
      <c r="BT71" s="334"/>
      <c r="BU71" s="335"/>
      <c r="BV71" s="333"/>
      <c r="BW71" s="334"/>
      <c r="BX71" s="334"/>
      <c r="BY71" s="335"/>
      <c r="BZ71" s="333"/>
      <c r="CA71" s="334"/>
      <c r="CB71" s="334"/>
      <c r="CC71" s="335"/>
    </row>
    <row r="72" spans="1:81" x14ac:dyDescent="0.25">
      <c r="A72" s="61" t="s">
        <v>56</v>
      </c>
      <c r="B72" s="333"/>
      <c r="C72" s="334"/>
      <c r="D72" s="334"/>
      <c r="E72" s="335"/>
      <c r="F72" s="333"/>
      <c r="G72" s="334"/>
      <c r="H72" s="334"/>
      <c r="I72" s="335"/>
      <c r="J72" s="333"/>
      <c r="K72" s="334"/>
      <c r="L72" s="334"/>
      <c r="M72" s="335"/>
      <c r="N72" s="333"/>
      <c r="O72" s="334"/>
      <c r="P72" s="334"/>
      <c r="Q72" s="335"/>
      <c r="R72" s="333"/>
      <c r="S72" s="334"/>
      <c r="T72" s="334"/>
      <c r="U72" s="335"/>
      <c r="V72" s="333"/>
      <c r="W72" s="334"/>
      <c r="X72" s="334"/>
      <c r="Y72" s="335"/>
      <c r="Z72" s="333"/>
      <c r="AA72" s="334"/>
      <c r="AB72" s="334"/>
      <c r="AC72" s="335"/>
      <c r="AD72" s="333"/>
      <c r="AE72" s="334"/>
      <c r="AF72" s="334"/>
      <c r="AG72" s="335"/>
      <c r="AH72" s="333"/>
      <c r="AI72" s="334"/>
      <c r="AJ72" s="334"/>
      <c r="AK72" s="335"/>
      <c r="AL72" s="333"/>
      <c r="AM72" s="334"/>
      <c r="AN72" s="334"/>
      <c r="AO72" s="335"/>
      <c r="AP72" s="333"/>
      <c r="AQ72" s="334"/>
      <c r="AR72" s="334"/>
      <c r="AS72" s="335"/>
      <c r="AT72" s="333"/>
      <c r="AU72" s="334"/>
      <c r="AV72" s="334"/>
      <c r="AW72" s="335"/>
      <c r="AX72" s="333"/>
      <c r="AY72" s="334"/>
      <c r="AZ72" s="334"/>
      <c r="BA72" s="335"/>
      <c r="BB72" s="333"/>
      <c r="BC72" s="334"/>
      <c r="BD72" s="334"/>
      <c r="BE72" s="335"/>
      <c r="BF72" s="333"/>
      <c r="BG72" s="334"/>
      <c r="BH72" s="334"/>
      <c r="BI72" s="335"/>
      <c r="BJ72" s="333"/>
      <c r="BK72" s="334"/>
      <c r="BL72" s="334"/>
      <c r="BM72" s="335"/>
      <c r="BN72" s="333"/>
      <c r="BO72" s="334"/>
      <c r="BP72" s="334"/>
      <c r="BQ72" s="335"/>
      <c r="BR72" s="333"/>
      <c r="BS72" s="334"/>
      <c r="BT72" s="334"/>
      <c r="BU72" s="335"/>
      <c r="BV72" s="333"/>
      <c r="BW72" s="334"/>
      <c r="BX72" s="334"/>
      <c r="BY72" s="335"/>
      <c r="BZ72" s="333"/>
      <c r="CA72" s="334"/>
      <c r="CB72" s="334"/>
      <c r="CC72" s="335"/>
    </row>
    <row r="73" spans="1:81" x14ac:dyDescent="0.25">
      <c r="A73" s="62" t="s">
        <v>57</v>
      </c>
      <c r="B73" s="330"/>
      <c r="C73" s="331"/>
      <c r="D73" s="331"/>
      <c r="E73" s="332"/>
      <c r="F73" s="330"/>
      <c r="G73" s="331"/>
      <c r="H73" s="331"/>
      <c r="I73" s="332"/>
      <c r="J73" s="330"/>
      <c r="K73" s="331"/>
      <c r="L73" s="331"/>
      <c r="M73" s="332"/>
      <c r="N73" s="330"/>
      <c r="O73" s="331"/>
      <c r="P73" s="331"/>
      <c r="Q73" s="332"/>
      <c r="R73" s="330"/>
      <c r="S73" s="331"/>
      <c r="T73" s="331"/>
      <c r="U73" s="332"/>
      <c r="V73" s="330"/>
      <c r="W73" s="331"/>
      <c r="X73" s="331"/>
      <c r="Y73" s="332"/>
      <c r="Z73" s="330"/>
      <c r="AA73" s="331"/>
      <c r="AB73" s="331"/>
      <c r="AC73" s="332"/>
      <c r="AD73" s="330"/>
      <c r="AE73" s="331"/>
      <c r="AF73" s="331"/>
      <c r="AG73" s="332"/>
      <c r="AH73" s="330"/>
      <c r="AI73" s="331"/>
      <c r="AJ73" s="331"/>
      <c r="AK73" s="332"/>
      <c r="AL73" s="330"/>
      <c r="AM73" s="331"/>
      <c r="AN73" s="331"/>
      <c r="AO73" s="332"/>
      <c r="AP73" s="330"/>
      <c r="AQ73" s="331"/>
      <c r="AR73" s="331"/>
      <c r="AS73" s="332"/>
      <c r="AT73" s="330"/>
      <c r="AU73" s="331"/>
      <c r="AV73" s="331"/>
      <c r="AW73" s="332"/>
      <c r="AX73" s="330"/>
      <c r="AY73" s="331"/>
      <c r="AZ73" s="331"/>
      <c r="BA73" s="332"/>
      <c r="BB73" s="330"/>
      <c r="BC73" s="331"/>
      <c r="BD73" s="331"/>
      <c r="BE73" s="332"/>
      <c r="BF73" s="330"/>
      <c r="BG73" s="331"/>
      <c r="BH73" s="331"/>
      <c r="BI73" s="332"/>
      <c r="BJ73" s="330"/>
      <c r="BK73" s="331"/>
      <c r="BL73" s="331"/>
      <c r="BM73" s="332"/>
      <c r="BN73" s="330"/>
      <c r="BO73" s="331"/>
      <c r="BP73" s="331"/>
      <c r="BQ73" s="332"/>
      <c r="BR73" s="330"/>
      <c r="BS73" s="331"/>
      <c r="BT73" s="331"/>
      <c r="BU73" s="332"/>
      <c r="BV73" s="330"/>
      <c r="BW73" s="331"/>
      <c r="BX73" s="331"/>
      <c r="BY73" s="332"/>
      <c r="BZ73" s="330"/>
      <c r="CA73" s="331"/>
      <c r="CB73" s="331"/>
      <c r="CC73" s="332"/>
    </row>
    <row r="74" spans="1:81" ht="15.6" thickBot="1" x14ac:dyDescent="0.3">
      <c r="A74" s="484" t="s">
        <v>447</v>
      </c>
      <c r="B74" s="324"/>
      <c r="C74" s="326"/>
      <c r="D74" s="326"/>
      <c r="E74" s="325"/>
      <c r="F74" s="324"/>
      <c r="G74" s="326"/>
      <c r="H74" s="326"/>
      <c r="I74" s="325"/>
      <c r="J74" s="324"/>
      <c r="K74" s="326"/>
      <c r="L74" s="326"/>
      <c r="M74" s="325"/>
      <c r="N74" s="324"/>
      <c r="O74" s="326"/>
      <c r="P74" s="326"/>
      <c r="Q74" s="325"/>
      <c r="R74" s="324"/>
      <c r="S74" s="326"/>
      <c r="T74" s="326"/>
      <c r="U74" s="325"/>
      <c r="V74" s="324"/>
      <c r="W74" s="326"/>
      <c r="X74" s="326"/>
      <c r="Y74" s="325"/>
      <c r="Z74" s="324"/>
      <c r="AA74" s="326"/>
      <c r="AB74" s="326"/>
      <c r="AC74" s="325"/>
      <c r="AD74" s="324"/>
      <c r="AE74" s="326"/>
      <c r="AF74" s="326"/>
      <c r="AG74" s="325"/>
      <c r="AH74" s="324"/>
      <c r="AI74" s="326"/>
      <c r="AJ74" s="326"/>
      <c r="AK74" s="325"/>
      <c r="AL74" s="324"/>
      <c r="AM74" s="326"/>
      <c r="AN74" s="326"/>
      <c r="AO74" s="325"/>
      <c r="AP74" s="324"/>
      <c r="AQ74" s="326"/>
      <c r="AR74" s="326"/>
      <c r="AS74" s="325"/>
      <c r="AT74" s="324"/>
      <c r="AU74" s="326"/>
      <c r="AV74" s="326"/>
      <c r="AW74" s="325"/>
      <c r="AX74" s="324"/>
      <c r="AY74" s="326"/>
      <c r="AZ74" s="326"/>
      <c r="BA74" s="325"/>
      <c r="BB74" s="324"/>
      <c r="BC74" s="326"/>
      <c r="BD74" s="326"/>
      <c r="BE74" s="325"/>
      <c r="BF74" s="324"/>
      <c r="BG74" s="326"/>
      <c r="BH74" s="326"/>
      <c r="BI74" s="325"/>
      <c r="BJ74" s="324"/>
      <c r="BK74" s="326"/>
      <c r="BL74" s="326"/>
      <c r="BM74" s="325"/>
      <c r="BN74" s="324"/>
      <c r="BO74" s="326"/>
      <c r="BP74" s="326"/>
      <c r="BQ74" s="325"/>
      <c r="BR74" s="324"/>
      <c r="BS74" s="326"/>
      <c r="BT74" s="326"/>
      <c r="BU74" s="325"/>
      <c r="BV74" s="324"/>
      <c r="BW74" s="326"/>
      <c r="BX74" s="326"/>
      <c r="BY74" s="325"/>
      <c r="BZ74" s="324"/>
      <c r="CA74" s="326"/>
      <c r="CB74" s="326"/>
      <c r="CC74" s="325"/>
    </row>
    <row r="75" spans="1:81" x14ac:dyDescent="0.25">
      <c r="A75" s="57"/>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59"/>
      <c r="AE75" s="59"/>
      <c r="AF75" s="59"/>
      <c r="AG75" s="59"/>
    </row>
    <row r="76" spans="1:81" ht="15.6" thickBot="1" x14ac:dyDescent="0.3">
      <c r="A76" s="57"/>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59"/>
      <c r="AE76" s="59"/>
      <c r="AF76" s="59"/>
      <c r="AG76" s="59"/>
    </row>
    <row r="77" spans="1:81" s="65" customFormat="1" ht="15.6" x14ac:dyDescent="0.3">
      <c r="A77" s="64"/>
      <c r="B77" s="126"/>
      <c r="C77" s="127"/>
      <c r="D77" s="118">
        <v>1</v>
      </c>
      <c r="E77" s="128"/>
      <c r="F77" s="126"/>
      <c r="G77" s="127"/>
      <c r="H77" s="118">
        <v>2</v>
      </c>
      <c r="I77" s="128"/>
      <c r="J77" s="126"/>
      <c r="K77" s="127"/>
      <c r="L77" s="118">
        <v>3</v>
      </c>
      <c r="M77" s="128"/>
      <c r="N77" s="126"/>
      <c r="O77" s="127"/>
      <c r="P77" s="118">
        <v>4</v>
      </c>
      <c r="Q77" s="128"/>
      <c r="R77" s="126"/>
      <c r="S77" s="127"/>
      <c r="T77" s="118">
        <v>5</v>
      </c>
      <c r="U77" s="128"/>
      <c r="V77" s="126"/>
      <c r="W77" s="127"/>
      <c r="X77" s="118">
        <v>6</v>
      </c>
      <c r="Y77" s="128"/>
      <c r="Z77" s="126"/>
      <c r="AA77" s="127"/>
      <c r="AB77" s="129">
        <v>7</v>
      </c>
      <c r="AC77" s="130"/>
      <c r="AD77" s="126"/>
      <c r="AE77" s="127"/>
      <c r="AF77" s="121">
        <v>8</v>
      </c>
      <c r="AG77" s="128"/>
      <c r="AH77" s="126"/>
      <c r="AI77" s="127"/>
      <c r="AJ77" s="121">
        <v>9</v>
      </c>
      <c r="AK77" s="128"/>
      <c r="AL77" s="126"/>
      <c r="AM77" s="127"/>
      <c r="AN77" s="121">
        <v>10</v>
      </c>
      <c r="AO77" s="128"/>
      <c r="AP77" s="126"/>
      <c r="AQ77" s="127"/>
      <c r="AR77" s="121">
        <v>11</v>
      </c>
      <c r="AS77" s="128"/>
      <c r="AT77" s="126"/>
      <c r="AU77" s="127"/>
      <c r="AV77" s="121">
        <v>12</v>
      </c>
      <c r="AW77" s="128"/>
      <c r="AX77" s="126"/>
      <c r="AY77" s="127"/>
      <c r="AZ77" s="121">
        <v>13</v>
      </c>
      <c r="BA77" s="128"/>
      <c r="BB77" s="126"/>
      <c r="BC77" s="127"/>
      <c r="BD77" s="121">
        <v>14</v>
      </c>
      <c r="BE77" s="128"/>
      <c r="BF77" s="126"/>
      <c r="BG77" s="127"/>
      <c r="BH77" s="121">
        <v>15</v>
      </c>
      <c r="BI77" s="128"/>
      <c r="BJ77" s="126"/>
      <c r="BK77" s="127"/>
      <c r="BL77" s="121">
        <v>16</v>
      </c>
      <c r="BM77" s="128"/>
      <c r="BN77" s="126"/>
      <c r="BO77" s="127"/>
      <c r="BP77" s="121">
        <v>17</v>
      </c>
      <c r="BQ77" s="128"/>
      <c r="BR77" s="126"/>
      <c r="BS77" s="127"/>
      <c r="BT77" s="121">
        <v>18</v>
      </c>
      <c r="BU77" s="128"/>
      <c r="BV77" s="126"/>
      <c r="BW77" s="127"/>
      <c r="BX77" s="121">
        <v>19</v>
      </c>
      <c r="BY77" s="128"/>
      <c r="BZ77" s="126"/>
      <c r="CA77" s="120" t="s">
        <v>318</v>
      </c>
      <c r="CB77" s="131"/>
      <c r="CC77" s="128"/>
    </row>
    <row r="78" spans="1:81" ht="15.6" x14ac:dyDescent="0.25">
      <c r="A78" s="125" t="s">
        <v>157</v>
      </c>
      <c r="B78" s="306" t="str">
        <f>TEXT($C$42,"MM/YYY")&amp;" - "&amp;TEXT($D$42,"MM/YYYY")</f>
        <v>01/2020 - 12/2020</v>
      </c>
      <c r="C78" s="318" t="str">
        <f>TEXT($C$43,"MM/YYY")&amp;" - "&amp;TEXT($D$43,"MM/YYYY")</f>
        <v>01/2021 - 12/2021</v>
      </c>
      <c r="D78" s="318" t="str">
        <f>TEXT($C$44,"MM/YYY")&amp;" - "&amp;TEXT($D$44,"MM/YYYY")</f>
        <v>01/2022 - 12/2022</v>
      </c>
      <c r="E78" s="312" t="str">
        <f>TEXT($C$45,"MM/YYY")&amp;" - "&amp;TEXT($D$45,"MM/YYYY")</f>
        <v>01/2023 - 12/2023</v>
      </c>
      <c r="F78" s="306" t="str">
        <f>TEXT($C$42,"MM/YYY")&amp;" - "&amp;TEXT($D$42,"MM/YYYY")</f>
        <v>01/2020 - 12/2020</v>
      </c>
      <c r="G78" s="318" t="str">
        <f>TEXT($C$43,"MM/YYY")&amp;" - "&amp;TEXT($D$43,"MM/YYYY")</f>
        <v>01/2021 - 12/2021</v>
      </c>
      <c r="H78" s="318" t="str">
        <f>TEXT($C$44,"MM/YYY")&amp;" - "&amp;TEXT($D$44,"MM/YYYY")</f>
        <v>01/2022 - 12/2022</v>
      </c>
      <c r="I78" s="312" t="str">
        <f>TEXT($C$45,"MM/YYY")&amp;" - "&amp;TEXT($D$45,"MM/YYYY")</f>
        <v>01/2023 - 12/2023</v>
      </c>
      <c r="J78" s="306" t="str">
        <f>TEXT($C$42,"MM/YYY")&amp;" - "&amp;TEXT($D$42,"MM/YYYY")</f>
        <v>01/2020 - 12/2020</v>
      </c>
      <c r="K78" s="318" t="str">
        <f>TEXT($C$43,"MM/YYY")&amp;" - "&amp;TEXT($D$43,"MM/YYYY")</f>
        <v>01/2021 - 12/2021</v>
      </c>
      <c r="L78" s="318" t="str">
        <f>TEXT($C$44,"MM/YYY")&amp;" - "&amp;TEXT($D$44,"MM/YYYY")</f>
        <v>01/2022 - 12/2022</v>
      </c>
      <c r="M78" s="312" t="str">
        <f>TEXT($C$45,"MM/YYY")&amp;" - "&amp;TEXT($D$45,"MM/YYYY")</f>
        <v>01/2023 - 12/2023</v>
      </c>
      <c r="N78" s="306" t="str">
        <f>TEXT($C$42,"MM/YYY")&amp;" - "&amp;TEXT($D$42,"MM/YYYY")</f>
        <v>01/2020 - 12/2020</v>
      </c>
      <c r="O78" s="318" t="str">
        <f>TEXT($C$43,"MM/YYY")&amp;" - "&amp;TEXT($D$43,"MM/YYYY")</f>
        <v>01/2021 - 12/2021</v>
      </c>
      <c r="P78" s="318" t="str">
        <f>TEXT($C$44,"MM/YYY")&amp;" - "&amp;TEXT($D$44,"MM/YYYY")</f>
        <v>01/2022 - 12/2022</v>
      </c>
      <c r="Q78" s="312" t="str">
        <f>TEXT($C$45,"MM/YYY")&amp;" - "&amp;TEXT($D$45,"MM/YYYY")</f>
        <v>01/2023 - 12/2023</v>
      </c>
      <c r="R78" s="306" t="str">
        <f>TEXT($C$42,"MM/YYY")&amp;" - "&amp;TEXT($D$42,"MM/YYYY")</f>
        <v>01/2020 - 12/2020</v>
      </c>
      <c r="S78" s="318" t="str">
        <f>TEXT($C$43,"MM/YYY")&amp;" - "&amp;TEXT($D$43,"MM/YYYY")</f>
        <v>01/2021 - 12/2021</v>
      </c>
      <c r="T78" s="318" t="str">
        <f>TEXT($C$44,"MM/YYY")&amp;" - "&amp;TEXT($D$44,"MM/YYYY")</f>
        <v>01/2022 - 12/2022</v>
      </c>
      <c r="U78" s="312" t="str">
        <f>TEXT($C$45,"MM/YYY")&amp;" - "&amp;TEXT($D$45,"MM/YYYY")</f>
        <v>01/2023 - 12/2023</v>
      </c>
      <c r="V78" s="306" t="str">
        <f>TEXT($C$42,"MM/YYY")&amp;" - "&amp;TEXT($D$42,"MM/YYYY")</f>
        <v>01/2020 - 12/2020</v>
      </c>
      <c r="W78" s="318" t="str">
        <f>TEXT($C$43,"MM/YYY")&amp;" - "&amp;TEXT($D$43,"MM/YYYY")</f>
        <v>01/2021 - 12/2021</v>
      </c>
      <c r="X78" s="318" t="str">
        <f>TEXT($C$44,"MM/YYY")&amp;" - "&amp;TEXT($D$44,"MM/YYYY")</f>
        <v>01/2022 - 12/2022</v>
      </c>
      <c r="Y78" s="312" t="str">
        <f>TEXT($C$45,"MM/YYY")&amp;" - "&amp;TEXT($D$45,"MM/YYYY")</f>
        <v>01/2023 - 12/2023</v>
      </c>
      <c r="Z78" s="306" t="str">
        <f>TEXT($C$42,"MM/YYY")&amp;" - "&amp;TEXT($D$42,"MM/YYYY")</f>
        <v>01/2020 - 12/2020</v>
      </c>
      <c r="AA78" s="318" t="str">
        <f>TEXT($C$43,"MM/YYY")&amp;" - "&amp;TEXT($D$43,"MM/YYYY")</f>
        <v>01/2021 - 12/2021</v>
      </c>
      <c r="AB78" s="318" t="str">
        <f>TEXT($C$44,"MM/YYY")&amp;" - "&amp;TEXT($D$44,"MM/YYYY")</f>
        <v>01/2022 - 12/2022</v>
      </c>
      <c r="AC78" s="312" t="str">
        <f>TEXT($C$45,"MM/YYY")&amp;" - "&amp;TEXT($D$45,"MM/YYYY")</f>
        <v>01/2023 - 12/2023</v>
      </c>
      <c r="AD78" s="306" t="str">
        <f>TEXT($C$42,"MM/YYY")&amp;" - "&amp;TEXT($D$42,"MM/YYYY")</f>
        <v>01/2020 - 12/2020</v>
      </c>
      <c r="AE78" s="318" t="str">
        <f>TEXT($C$43,"MM/YYY")&amp;" - "&amp;TEXT($D$43,"MM/YYYY")</f>
        <v>01/2021 - 12/2021</v>
      </c>
      <c r="AF78" s="318" t="str">
        <f>TEXT($C$44,"MM/YYY")&amp;" - "&amp;TEXT($D$44,"MM/YYYY")</f>
        <v>01/2022 - 12/2022</v>
      </c>
      <c r="AG78" s="312" t="str">
        <f>TEXT($C$45,"MM/YYY")&amp;" - "&amp;TEXT($D$45,"MM/YYYY")</f>
        <v>01/2023 - 12/2023</v>
      </c>
      <c r="AH78" s="306" t="str">
        <f>TEXT($C$42,"MM/YYY")&amp;" - "&amp;TEXT($D$42,"MM/YYYY")</f>
        <v>01/2020 - 12/2020</v>
      </c>
      <c r="AI78" s="318" t="str">
        <f>TEXT($C$43,"MM/YYY")&amp;" - "&amp;TEXT($D$43,"MM/YYYY")</f>
        <v>01/2021 - 12/2021</v>
      </c>
      <c r="AJ78" s="318" t="str">
        <f>TEXT($C$44,"MM/YYY")&amp;" - "&amp;TEXT($D$44,"MM/YYYY")</f>
        <v>01/2022 - 12/2022</v>
      </c>
      <c r="AK78" s="312" t="str">
        <f>TEXT($C$45,"MM/YYY")&amp;" - "&amp;TEXT($D$45,"MM/YYYY")</f>
        <v>01/2023 - 12/2023</v>
      </c>
      <c r="AL78" s="306" t="str">
        <f>TEXT($C$42,"MM/YYY")&amp;" - "&amp;TEXT($D$42,"MM/YYYY")</f>
        <v>01/2020 - 12/2020</v>
      </c>
      <c r="AM78" s="318" t="str">
        <f>TEXT($C$43,"MM/YYY")&amp;" - "&amp;TEXT($D$43,"MM/YYYY")</f>
        <v>01/2021 - 12/2021</v>
      </c>
      <c r="AN78" s="318" t="str">
        <f>TEXT($C$44,"MM/YYY")&amp;" - "&amp;TEXT($D$44,"MM/YYYY")</f>
        <v>01/2022 - 12/2022</v>
      </c>
      <c r="AO78" s="312" t="str">
        <f>TEXT($C$45,"MM/YYY")&amp;" - "&amp;TEXT($D$45,"MM/YYYY")</f>
        <v>01/2023 - 12/2023</v>
      </c>
      <c r="AP78" s="306" t="str">
        <f>TEXT($C$42,"MM/YYY")&amp;" - "&amp;TEXT($D$42,"MM/YYYY")</f>
        <v>01/2020 - 12/2020</v>
      </c>
      <c r="AQ78" s="318" t="str">
        <f>TEXT($C$43,"MM/YYY")&amp;" - "&amp;TEXT($D$43,"MM/YYYY")</f>
        <v>01/2021 - 12/2021</v>
      </c>
      <c r="AR78" s="318" t="str">
        <f>TEXT($C$44,"MM/YYY")&amp;" - "&amp;TEXT($D$44,"MM/YYYY")</f>
        <v>01/2022 - 12/2022</v>
      </c>
      <c r="AS78" s="312" t="str">
        <f>TEXT($C$45,"MM/YYY")&amp;" - "&amp;TEXT($D$45,"MM/YYYY")</f>
        <v>01/2023 - 12/2023</v>
      </c>
      <c r="AT78" s="306" t="str">
        <f>TEXT($C$42,"MM/YYY")&amp;" - "&amp;TEXT($D$42,"MM/YYYY")</f>
        <v>01/2020 - 12/2020</v>
      </c>
      <c r="AU78" s="318" t="str">
        <f>TEXT($C$43,"MM/YYY")&amp;" - "&amp;TEXT($D$43,"MM/YYYY")</f>
        <v>01/2021 - 12/2021</v>
      </c>
      <c r="AV78" s="318" t="str">
        <f>TEXT($C$44,"MM/YYY")&amp;" - "&amp;TEXT($D$44,"MM/YYYY")</f>
        <v>01/2022 - 12/2022</v>
      </c>
      <c r="AW78" s="312" t="str">
        <f>TEXT($C$45,"MM/YYY")&amp;" - "&amp;TEXT($D$45,"MM/YYYY")</f>
        <v>01/2023 - 12/2023</v>
      </c>
      <c r="AX78" s="306" t="str">
        <f>TEXT($C$42,"MM/YYY")&amp;" - "&amp;TEXT($D$42,"MM/YYYY")</f>
        <v>01/2020 - 12/2020</v>
      </c>
      <c r="AY78" s="318" t="str">
        <f>TEXT($C$43,"MM/YYY")&amp;" - "&amp;TEXT($D$43,"MM/YYYY")</f>
        <v>01/2021 - 12/2021</v>
      </c>
      <c r="AZ78" s="318" t="str">
        <f>TEXT($C$44,"MM/YYY")&amp;" - "&amp;TEXT($D$44,"MM/YYYY")</f>
        <v>01/2022 - 12/2022</v>
      </c>
      <c r="BA78" s="312" t="str">
        <f>TEXT($C$45,"MM/YYY")&amp;" - "&amp;TEXT($D$45,"MM/YYYY")</f>
        <v>01/2023 - 12/2023</v>
      </c>
      <c r="BB78" s="306" t="str">
        <f>TEXT($C$42,"MM/YYY")&amp;" - "&amp;TEXT($D$42,"MM/YYYY")</f>
        <v>01/2020 - 12/2020</v>
      </c>
      <c r="BC78" s="318" t="str">
        <f>TEXT($C$43,"MM/YYY")&amp;" - "&amp;TEXT($D$43,"MM/YYYY")</f>
        <v>01/2021 - 12/2021</v>
      </c>
      <c r="BD78" s="318" t="str">
        <f>TEXT($C$44,"MM/YYY")&amp;" - "&amp;TEXT($D$44,"MM/YYYY")</f>
        <v>01/2022 - 12/2022</v>
      </c>
      <c r="BE78" s="312" t="str">
        <f>TEXT($C$45,"MM/YYY")&amp;" - "&amp;TEXT($D$45,"MM/YYYY")</f>
        <v>01/2023 - 12/2023</v>
      </c>
      <c r="BF78" s="306" t="str">
        <f>TEXT($C$42,"MM/YYY")&amp;" - "&amp;TEXT($D$42,"MM/YYYY")</f>
        <v>01/2020 - 12/2020</v>
      </c>
      <c r="BG78" s="318" t="str">
        <f>TEXT($C$43,"MM/YYY")&amp;" - "&amp;TEXT($D$43,"MM/YYYY")</f>
        <v>01/2021 - 12/2021</v>
      </c>
      <c r="BH78" s="318" t="str">
        <f>TEXT($C$44,"MM/YYY")&amp;" - "&amp;TEXT($D$44,"MM/YYYY")</f>
        <v>01/2022 - 12/2022</v>
      </c>
      <c r="BI78" s="312" t="str">
        <f>TEXT($C$45,"MM/YYY")&amp;" - "&amp;TEXT($D$45,"MM/YYYY")</f>
        <v>01/2023 - 12/2023</v>
      </c>
      <c r="BJ78" s="306" t="str">
        <f>TEXT($C$42,"MM/YYY")&amp;" - "&amp;TEXT($D$42,"MM/YYYY")</f>
        <v>01/2020 - 12/2020</v>
      </c>
      <c r="BK78" s="318" t="str">
        <f>TEXT($C$43,"MM/YYY")&amp;" - "&amp;TEXT($D$43,"MM/YYYY")</f>
        <v>01/2021 - 12/2021</v>
      </c>
      <c r="BL78" s="318" t="str">
        <f>TEXT($C$44,"MM/YYY")&amp;" - "&amp;TEXT($D$44,"MM/YYYY")</f>
        <v>01/2022 - 12/2022</v>
      </c>
      <c r="BM78" s="312" t="str">
        <f>TEXT($C$45,"MM/YYY")&amp;" - "&amp;TEXT($D$45,"MM/YYYY")</f>
        <v>01/2023 - 12/2023</v>
      </c>
      <c r="BN78" s="306" t="str">
        <f>TEXT($C$42,"MM/YYY")&amp;" - "&amp;TEXT($D$42,"MM/YYYY")</f>
        <v>01/2020 - 12/2020</v>
      </c>
      <c r="BO78" s="318" t="str">
        <f>TEXT($C$43,"MM/YYY")&amp;" - "&amp;TEXT($D$43,"MM/YYYY")</f>
        <v>01/2021 - 12/2021</v>
      </c>
      <c r="BP78" s="318" t="str">
        <f>TEXT($C$44,"MM/YYY")&amp;" - "&amp;TEXT($D$44,"MM/YYYY")</f>
        <v>01/2022 - 12/2022</v>
      </c>
      <c r="BQ78" s="312" t="str">
        <f>TEXT($C$45,"MM/YYY")&amp;" - "&amp;TEXT($D$45,"MM/YYYY")</f>
        <v>01/2023 - 12/2023</v>
      </c>
      <c r="BR78" s="306" t="str">
        <f>TEXT($C$42,"MM/YYY")&amp;" - "&amp;TEXT($D$42,"MM/YYYY")</f>
        <v>01/2020 - 12/2020</v>
      </c>
      <c r="BS78" s="318" t="str">
        <f>TEXT($C$43,"MM/YYY")&amp;" - "&amp;TEXT($D$43,"MM/YYYY")</f>
        <v>01/2021 - 12/2021</v>
      </c>
      <c r="BT78" s="318" t="str">
        <f>TEXT($C$44,"MM/YYY")&amp;" - "&amp;TEXT($D$44,"MM/YYYY")</f>
        <v>01/2022 - 12/2022</v>
      </c>
      <c r="BU78" s="312" t="str">
        <f>TEXT($C$45,"MM/YYY")&amp;" - "&amp;TEXT($D$45,"MM/YYYY")</f>
        <v>01/2023 - 12/2023</v>
      </c>
      <c r="BV78" s="306" t="str">
        <f>TEXT($C$42,"MM/YYY")&amp;" - "&amp;TEXT($D$42,"MM/YYYY")</f>
        <v>01/2020 - 12/2020</v>
      </c>
      <c r="BW78" s="318" t="str">
        <f>TEXT($C$43,"MM/YYY")&amp;" - "&amp;TEXT($D$43,"MM/YYYY")</f>
        <v>01/2021 - 12/2021</v>
      </c>
      <c r="BX78" s="318" t="str">
        <f>TEXT($C$44,"MM/YYY")&amp;" - "&amp;TEXT($D$44,"MM/YYYY")</f>
        <v>01/2022 - 12/2022</v>
      </c>
      <c r="BY78" s="312" t="str">
        <f>TEXT($C$45,"MM/YYY")&amp;" - "&amp;TEXT($D$45,"MM/YYYY")</f>
        <v>01/2023 - 12/2023</v>
      </c>
      <c r="BZ78" s="306" t="str">
        <f>TEXT($C$42,"MM/YYY")&amp;" - "&amp;TEXT($D$42,"MM/YYYY")</f>
        <v>01/2020 - 12/2020</v>
      </c>
      <c r="CA78" s="318" t="str">
        <f>TEXT($C$43,"MM/YYY")&amp;" - "&amp;TEXT($D$43,"MM/YYYY")</f>
        <v>01/2021 - 12/2021</v>
      </c>
      <c r="CB78" s="318" t="str">
        <f>TEXT($C$44,"MM/YYY")&amp;" - "&amp;TEXT($D$44,"MM/YYYY")</f>
        <v>01/2022 - 12/2022</v>
      </c>
      <c r="CC78" s="312" t="str">
        <f>TEXT($C$45,"MM/YYY")&amp;" - "&amp;TEXT($D$45,"MM/YYYY")</f>
        <v>01/2023 - 12/2023</v>
      </c>
    </row>
    <row r="79" spans="1:81" x14ac:dyDescent="0.25">
      <c r="A79" s="60" t="s">
        <v>50</v>
      </c>
      <c r="B79" s="396">
        <f t="shared" ref="B79:AG79" si="0">B50*B65/12000</f>
        <v>0</v>
      </c>
      <c r="C79" s="397">
        <f t="shared" si="0"/>
        <v>0</v>
      </c>
      <c r="D79" s="397">
        <f t="shared" si="0"/>
        <v>0</v>
      </c>
      <c r="E79" s="398">
        <f t="shared" si="0"/>
        <v>0</v>
      </c>
      <c r="F79" s="396">
        <f t="shared" si="0"/>
        <v>0</v>
      </c>
      <c r="G79" s="397">
        <f t="shared" si="0"/>
        <v>0</v>
      </c>
      <c r="H79" s="397">
        <f t="shared" si="0"/>
        <v>0</v>
      </c>
      <c r="I79" s="398">
        <f t="shared" si="0"/>
        <v>0</v>
      </c>
      <c r="J79" s="396">
        <f t="shared" si="0"/>
        <v>0</v>
      </c>
      <c r="K79" s="397">
        <f t="shared" si="0"/>
        <v>0</v>
      </c>
      <c r="L79" s="397">
        <f t="shared" si="0"/>
        <v>0</v>
      </c>
      <c r="M79" s="398">
        <f t="shared" si="0"/>
        <v>0</v>
      </c>
      <c r="N79" s="396">
        <f t="shared" si="0"/>
        <v>0</v>
      </c>
      <c r="O79" s="397">
        <f t="shared" si="0"/>
        <v>0</v>
      </c>
      <c r="P79" s="397">
        <f t="shared" si="0"/>
        <v>0</v>
      </c>
      <c r="Q79" s="398">
        <f t="shared" si="0"/>
        <v>0</v>
      </c>
      <c r="R79" s="396">
        <f t="shared" si="0"/>
        <v>0</v>
      </c>
      <c r="S79" s="397">
        <f t="shared" si="0"/>
        <v>0</v>
      </c>
      <c r="T79" s="397">
        <f t="shared" si="0"/>
        <v>0</v>
      </c>
      <c r="U79" s="398">
        <f t="shared" si="0"/>
        <v>0</v>
      </c>
      <c r="V79" s="396">
        <f t="shared" si="0"/>
        <v>0</v>
      </c>
      <c r="W79" s="397">
        <f t="shared" si="0"/>
        <v>0</v>
      </c>
      <c r="X79" s="397">
        <f t="shared" si="0"/>
        <v>0</v>
      </c>
      <c r="Y79" s="398">
        <f t="shared" si="0"/>
        <v>0</v>
      </c>
      <c r="Z79" s="396">
        <f t="shared" si="0"/>
        <v>0</v>
      </c>
      <c r="AA79" s="397">
        <f t="shared" si="0"/>
        <v>0</v>
      </c>
      <c r="AB79" s="397">
        <f t="shared" si="0"/>
        <v>0</v>
      </c>
      <c r="AC79" s="398">
        <f t="shared" si="0"/>
        <v>0</v>
      </c>
      <c r="AD79" s="396">
        <f t="shared" si="0"/>
        <v>0</v>
      </c>
      <c r="AE79" s="397">
        <f t="shared" si="0"/>
        <v>0</v>
      </c>
      <c r="AF79" s="397">
        <f t="shared" si="0"/>
        <v>0</v>
      </c>
      <c r="AG79" s="398">
        <f t="shared" si="0"/>
        <v>0</v>
      </c>
      <c r="AH79" s="396">
        <f t="shared" ref="AH79:BM79" si="1">AH50*AH65/12000</f>
        <v>0</v>
      </c>
      <c r="AI79" s="397">
        <f t="shared" si="1"/>
        <v>0</v>
      </c>
      <c r="AJ79" s="397">
        <f t="shared" si="1"/>
        <v>0</v>
      </c>
      <c r="AK79" s="398">
        <f t="shared" si="1"/>
        <v>0</v>
      </c>
      <c r="AL79" s="396">
        <f t="shared" si="1"/>
        <v>0</v>
      </c>
      <c r="AM79" s="397">
        <f t="shared" si="1"/>
        <v>0</v>
      </c>
      <c r="AN79" s="397">
        <f t="shared" si="1"/>
        <v>0</v>
      </c>
      <c r="AO79" s="398">
        <f t="shared" si="1"/>
        <v>0</v>
      </c>
      <c r="AP79" s="396">
        <f t="shared" si="1"/>
        <v>0</v>
      </c>
      <c r="AQ79" s="397">
        <f t="shared" si="1"/>
        <v>0</v>
      </c>
      <c r="AR79" s="397">
        <f t="shared" si="1"/>
        <v>0</v>
      </c>
      <c r="AS79" s="398">
        <f t="shared" si="1"/>
        <v>0</v>
      </c>
      <c r="AT79" s="396">
        <f t="shared" si="1"/>
        <v>0</v>
      </c>
      <c r="AU79" s="397">
        <f t="shared" si="1"/>
        <v>0</v>
      </c>
      <c r="AV79" s="397">
        <f t="shared" si="1"/>
        <v>0</v>
      </c>
      <c r="AW79" s="398">
        <f t="shared" si="1"/>
        <v>0</v>
      </c>
      <c r="AX79" s="396">
        <f t="shared" si="1"/>
        <v>0</v>
      </c>
      <c r="AY79" s="397">
        <f t="shared" si="1"/>
        <v>0</v>
      </c>
      <c r="AZ79" s="397">
        <f t="shared" si="1"/>
        <v>0</v>
      </c>
      <c r="BA79" s="398">
        <f t="shared" si="1"/>
        <v>0</v>
      </c>
      <c r="BB79" s="396">
        <f t="shared" si="1"/>
        <v>0</v>
      </c>
      <c r="BC79" s="397">
        <f t="shared" si="1"/>
        <v>0</v>
      </c>
      <c r="BD79" s="397">
        <f t="shared" si="1"/>
        <v>0</v>
      </c>
      <c r="BE79" s="398">
        <f t="shared" si="1"/>
        <v>0</v>
      </c>
      <c r="BF79" s="396">
        <f t="shared" si="1"/>
        <v>0</v>
      </c>
      <c r="BG79" s="397">
        <f t="shared" si="1"/>
        <v>0</v>
      </c>
      <c r="BH79" s="397">
        <f t="shared" si="1"/>
        <v>0</v>
      </c>
      <c r="BI79" s="398">
        <f t="shared" si="1"/>
        <v>0</v>
      </c>
      <c r="BJ79" s="396">
        <f t="shared" si="1"/>
        <v>0</v>
      </c>
      <c r="BK79" s="397">
        <f t="shared" si="1"/>
        <v>0</v>
      </c>
      <c r="BL79" s="397">
        <f t="shared" si="1"/>
        <v>0</v>
      </c>
      <c r="BM79" s="398">
        <f t="shared" si="1"/>
        <v>0</v>
      </c>
      <c r="BN79" s="396">
        <f t="shared" ref="BN79:CC79" si="2">BN50*BN65/12000</f>
        <v>0</v>
      </c>
      <c r="BO79" s="397">
        <f t="shared" si="2"/>
        <v>0</v>
      </c>
      <c r="BP79" s="397">
        <f t="shared" si="2"/>
        <v>0</v>
      </c>
      <c r="BQ79" s="398">
        <f t="shared" si="2"/>
        <v>0</v>
      </c>
      <c r="BR79" s="396">
        <f t="shared" si="2"/>
        <v>0</v>
      </c>
      <c r="BS79" s="397">
        <f t="shared" si="2"/>
        <v>0</v>
      </c>
      <c r="BT79" s="397">
        <f t="shared" si="2"/>
        <v>0</v>
      </c>
      <c r="BU79" s="398">
        <f t="shared" si="2"/>
        <v>0</v>
      </c>
      <c r="BV79" s="396">
        <f t="shared" si="2"/>
        <v>0</v>
      </c>
      <c r="BW79" s="397">
        <f t="shared" si="2"/>
        <v>0</v>
      </c>
      <c r="BX79" s="397">
        <f t="shared" si="2"/>
        <v>0</v>
      </c>
      <c r="BY79" s="398">
        <f t="shared" si="2"/>
        <v>0</v>
      </c>
      <c r="BZ79" s="396">
        <f t="shared" si="2"/>
        <v>0</v>
      </c>
      <c r="CA79" s="397">
        <f t="shared" si="2"/>
        <v>0</v>
      </c>
      <c r="CB79" s="397">
        <f t="shared" si="2"/>
        <v>0</v>
      </c>
      <c r="CC79" s="398">
        <f t="shared" si="2"/>
        <v>0</v>
      </c>
    </row>
    <row r="80" spans="1:81" x14ac:dyDescent="0.25">
      <c r="A80" s="61" t="s">
        <v>51</v>
      </c>
      <c r="B80" s="399">
        <f t="shared" ref="B80:AG80" si="3">B51*B66/12000</f>
        <v>0</v>
      </c>
      <c r="C80" s="400">
        <f t="shared" si="3"/>
        <v>0</v>
      </c>
      <c r="D80" s="400">
        <f t="shared" si="3"/>
        <v>0</v>
      </c>
      <c r="E80" s="401">
        <f t="shared" si="3"/>
        <v>0</v>
      </c>
      <c r="F80" s="399">
        <f t="shared" si="3"/>
        <v>0</v>
      </c>
      <c r="G80" s="400">
        <f t="shared" si="3"/>
        <v>0</v>
      </c>
      <c r="H80" s="400">
        <f t="shared" si="3"/>
        <v>0</v>
      </c>
      <c r="I80" s="401">
        <f t="shared" si="3"/>
        <v>0</v>
      </c>
      <c r="J80" s="399">
        <f t="shared" si="3"/>
        <v>0</v>
      </c>
      <c r="K80" s="400">
        <f t="shared" si="3"/>
        <v>0</v>
      </c>
      <c r="L80" s="400">
        <f t="shared" si="3"/>
        <v>0</v>
      </c>
      <c r="M80" s="401">
        <f t="shared" si="3"/>
        <v>0</v>
      </c>
      <c r="N80" s="399">
        <f t="shared" si="3"/>
        <v>0</v>
      </c>
      <c r="O80" s="400">
        <f t="shared" si="3"/>
        <v>0</v>
      </c>
      <c r="P80" s="400">
        <f t="shared" si="3"/>
        <v>0</v>
      </c>
      <c r="Q80" s="401">
        <f t="shared" si="3"/>
        <v>0</v>
      </c>
      <c r="R80" s="399">
        <f t="shared" si="3"/>
        <v>0</v>
      </c>
      <c r="S80" s="400">
        <f t="shared" si="3"/>
        <v>0</v>
      </c>
      <c r="T80" s="400">
        <f t="shared" si="3"/>
        <v>0</v>
      </c>
      <c r="U80" s="401">
        <f t="shared" si="3"/>
        <v>0</v>
      </c>
      <c r="V80" s="399">
        <f t="shared" si="3"/>
        <v>0</v>
      </c>
      <c r="W80" s="400">
        <f t="shared" si="3"/>
        <v>0</v>
      </c>
      <c r="X80" s="400">
        <f t="shared" si="3"/>
        <v>0</v>
      </c>
      <c r="Y80" s="401">
        <f t="shared" si="3"/>
        <v>0</v>
      </c>
      <c r="Z80" s="399">
        <f t="shared" si="3"/>
        <v>0</v>
      </c>
      <c r="AA80" s="400">
        <f t="shared" si="3"/>
        <v>0</v>
      </c>
      <c r="AB80" s="400">
        <f t="shared" si="3"/>
        <v>0</v>
      </c>
      <c r="AC80" s="401">
        <f t="shared" si="3"/>
        <v>0</v>
      </c>
      <c r="AD80" s="399">
        <f t="shared" si="3"/>
        <v>0</v>
      </c>
      <c r="AE80" s="400">
        <f t="shared" si="3"/>
        <v>0</v>
      </c>
      <c r="AF80" s="400">
        <f t="shared" si="3"/>
        <v>0</v>
      </c>
      <c r="AG80" s="401">
        <f t="shared" si="3"/>
        <v>0</v>
      </c>
      <c r="AH80" s="399">
        <f t="shared" ref="AH80:BM80" si="4">AH51*AH66/12000</f>
        <v>0</v>
      </c>
      <c r="AI80" s="400">
        <f t="shared" si="4"/>
        <v>0</v>
      </c>
      <c r="AJ80" s="400">
        <f t="shared" si="4"/>
        <v>0</v>
      </c>
      <c r="AK80" s="401">
        <f t="shared" si="4"/>
        <v>0</v>
      </c>
      <c r="AL80" s="399">
        <f t="shared" si="4"/>
        <v>0</v>
      </c>
      <c r="AM80" s="400">
        <f t="shared" si="4"/>
        <v>0</v>
      </c>
      <c r="AN80" s="400">
        <f t="shared" si="4"/>
        <v>0</v>
      </c>
      <c r="AO80" s="401">
        <f t="shared" si="4"/>
        <v>0</v>
      </c>
      <c r="AP80" s="399">
        <f t="shared" si="4"/>
        <v>0</v>
      </c>
      <c r="AQ80" s="400">
        <f t="shared" si="4"/>
        <v>0</v>
      </c>
      <c r="AR80" s="400">
        <f t="shared" si="4"/>
        <v>0</v>
      </c>
      <c r="AS80" s="401">
        <f t="shared" si="4"/>
        <v>0</v>
      </c>
      <c r="AT80" s="399">
        <f t="shared" si="4"/>
        <v>0</v>
      </c>
      <c r="AU80" s="400">
        <f t="shared" si="4"/>
        <v>0</v>
      </c>
      <c r="AV80" s="400">
        <f t="shared" si="4"/>
        <v>0</v>
      </c>
      <c r="AW80" s="401">
        <f t="shared" si="4"/>
        <v>0</v>
      </c>
      <c r="AX80" s="399">
        <f t="shared" si="4"/>
        <v>0</v>
      </c>
      <c r="AY80" s="400">
        <f t="shared" si="4"/>
        <v>0</v>
      </c>
      <c r="AZ80" s="400">
        <f t="shared" si="4"/>
        <v>0</v>
      </c>
      <c r="BA80" s="401">
        <f t="shared" si="4"/>
        <v>0</v>
      </c>
      <c r="BB80" s="399">
        <f t="shared" si="4"/>
        <v>0</v>
      </c>
      <c r="BC80" s="400">
        <f t="shared" si="4"/>
        <v>0</v>
      </c>
      <c r="BD80" s="400">
        <f t="shared" si="4"/>
        <v>0</v>
      </c>
      <c r="BE80" s="401">
        <f t="shared" si="4"/>
        <v>0</v>
      </c>
      <c r="BF80" s="399">
        <f t="shared" si="4"/>
        <v>0</v>
      </c>
      <c r="BG80" s="400">
        <f t="shared" si="4"/>
        <v>0</v>
      </c>
      <c r="BH80" s="400">
        <f t="shared" si="4"/>
        <v>0</v>
      </c>
      <c r="BI80" s="401">
        <f t="shared" si="4"/>
        <v>0</v>
      </c>
      <c r="BJ80" s="399">
        <f t="shared" si="4"/>
        <v>0</v>
      </c>
      <c r="BK80" s="400">
        <f t="shared" si="4"/>
        <v>0</v>
      </c>
      <c r="BL80" s="400">
        <f t="shared" si="4"/>
        <v>0</v>
      </c>
      <c r="BM80" s="401">
        <f t="shared" si="4"/>
        <v>0</v>
      </c>
      <c r="BN80" s="399">
        <f t="shared" ref="BN80:CC80" si="5">BN51*BN66/12000</f>
        <v>0</v>
      </c>
      <c r="BO80" s="400">
        <f t="shared" si="5"/>
        <v>0</v>
      </c>
      <c r="BP80" s="400">
        <f t="shared" si="5"/>
        <v>0</v>
      </c>
      <c r="BQ80" s="401">
        <f t="shared" si="5"/>
        <v>0</v>
      </c>
      <c r="BR80" s="399">
        <f t="shared" si="5"/>
        <v>0</v>
      </c>
      <c r="BS80" s="400">
        <f t="shared" si="5"/>
        <v>0</v>
      </c>
      <c r="BT80" s="400">
        <f t="shared" si="5"/>
        <v>0</v>
      </c>
      <c r="BU80" s="401">
        <f t="shared" si="5"/>
        <v>0</v>
      </c>
      <c r="BV80" s="399">
        <f t="shared" si="5"/>
        <v>0</v>
      </c>
      <c r="BW80" s="400">
        <f t="shared" si="5"/>
        <v>0</v>
      </c>
      <c r="BX80" s="400">
        <f t="shared" si="5"/>
        <v>0</v>
      </c>
      <c r="BY80" s="401">
        <f t="shared" si="5"/>
        <v>0</v>
      </c>
      <c r="BZ80" s="399">
        <f t="shared" si="5"/>
        <v>0</v>
      </c>
      <c r="CA80" s="400">
        <f t="shared" si="5"/>
        <v>0</v>
      </c>
      <c r="CB80" s="400">
        <f t="shared" si="5"/>
        <v>0</v>
      </c>
      <c r="CC80" s="401">
        <f t="shared" si="5"/>
        <v>0</v>
      </c>
    </row>
    <row r="81" spans="1:85" ht="16.2" customHeight="1" x14ac:dyDescent="0.25">
      <c r="A81" s="61" t="s">
        <v>75</v>
      </c>
      <c r="B81" s="399">
        <f t="shared" ref="B81:AG81" si="6">B52*B67/12000</f>
        <v>0</v>
      </c>
      <c r="C81" s="400">
        <f t="shared" si="6"/>
        <v>0</v>
      </c>
      <c r="D81" s="400">
        <f t="shared" si="6"/>
        <v>0</v>
      </c>
      <c r="E81" s="401">
        <f t="shared" si="6"/>
        <v>0</v>
      </c>
      <c r="F81" s="399">
        <f t="shared" si="6"/>
        <v>0</v>
      </c>
      <c r="G81" s="400">
        <f t="shared" si="6"/>
        <v>0</v>
      </c>
      <c r="H81" s="400">
        <f t="shared" si="6"/>
        <v>0</v>
      </c>
      <c r="I81" s="401">
        <f t="shared" si="6"/>
        <v>0</v>
      </c>
      <c r="J81" s="399">
        <f t="shared" si="6"/>
        <v>0</v>
      </c>
      <c r="K81" s="400">
        <f t="shared" si="6"/>
        <v>0</v>
      </c>
      <c r="L81" s="400">
        <f t="shared" si="6"/>
        <v>0</v>
      </c>
      <c r="M81" s="401">
        <f t="shared" si="6"/>
        <v>0</v>
      </c>
      <c r="N81" s="399">
        <f t="shared" si="6"/>
        <v>0</v>
      </c>
      <c r="O81" s="400">
        <f t="shared" si="6"/>
        <v>0</v>
      </c>
      <c r="P81" s="400">
        <f t="shared" si="6"/>
        <v>0</v>
      </c>
      <c r="Q81" s="401">
        <f t="shared" si="6"/>
        <v>0</v>
      </c>
      <c r="R81" s="399">
        <f t="shared" si="6"/>
        <v>0</v>
      </c>
      <c r="S81" s="400">
        <f t="shared" si="6"/>
        <v>0</v>
      </c>
      <c r="T81" s="400">
        <f t="shared" si="6"/>
        <v>0</v>
      </c>
      <c r="U81" s="401">
        <f t="shared" si="6"/>
        <v>0</v>
      </c>
      <c r="V81" s="399">
        <f t="shared" si="6"/>
        <v>0</v>
      </c>
      <c r="W81" s="400">
        <f t="shared" si="6"/>
        <v>0</v>
      </c>
      <c r="X81" s="400">
        <f t="shared" si="6"/>
        <v>0</v>
      </c>
      <c r="Y81" s="401">
        <f t="shared" si="6"/>
        <v>0</v>
      </c>
      <c r="Z81" s="399">
        <f t="shared" si="6"/>
        <v>0</v>
      </c>
      <c r="AA81" s="400">
        <f t="shared" si="6"/>
        <v>0</v>
      </c>
      <c r="AB81" s="400">
        <f t="shared" si="6"/>
        <v>0</v>
      </c>
      <c r="AC81" s="401">
        <f t="shared" si="6"/>
        <v>0</v>
      </c>
      <c r="AD81" s="399">
        <f t="shared" si="6"/>
        <v>0</v>
      </c>
      <c r="AE81" s="400">
        <f t="shared" si="6"/>
        <v>0</v>
      </c>
      <c r="AF81" s="400">
        <f t="shared" si="6"/>
        <v>0</v>
      </c>
      <c r="AG81" s="401">
        <f t="shared" si="6"/>
        <v>0</v>
      </c>
      <c r="AH81" s="399">
        <f t="shared" ref="AH81:BM81" si="7">AH52*AH67/12000</f>
        <v>0</v>
      </c>
      <c r="AI81" s="400">
        <f t="shared" si="7"/>
        <v>0</v>
      </c>
      <c r="AJ81" s="400">
        <f t="shared" si="7"/>
        <v>0</v>
      </c>
      <c r="AK81" s="401">
        <f t="shared" si="7"/>
        <v>0</v>
      </c>
      <c r="AL81" s="399">
        <f t="shared" si="7"/>
        <v>0</v>
      </c>
      <c r="AM81" s="400">
        <f t="shared" si="7"/>
        <v>0</v>
      </c>
      <c r="AN81" s="400">
        <f t="shared" si="7"/>
        <v>0</v>
      </c>
      <c r="AO81" s="401">
        <f t="shared" si="7"/>
        <v>0</v>
      </c>
      <c r="AP81" s="399">
        <f t="shared" si="7"/>
        <v>0</v>
      </c>
      <c r="AQ81" s="400">
        <f t="shared" si="7"/>
        <v>0</v>
      </c>
      <c r="AR81" s="400">
        <f t="shared" si="7"/>
        <v>0</v>
      </c>
      <c r="AS81" s="401">
        <f t="shared" si="7"/>
        <v>0</v>
      </c>
      <c r="AT81" s="399">
        <f t="shared" si="7"/>
        <v>0</v>
      </c>
      <c r="AU81" s="400">
        <f t="shared" si="7"/>
        <v>0</v>
      </c>
      <c r="AV81" s="400">
        <f t="shared" si="7"/>
        <v>0</v>
      </c>
      <c r="AW81" s="401">
        <f t="shared" si="7"/>
        <v>0</v>
      </c>
      <c r="AX81" s="399">
        <f t="shared" si="7"/>
        <v>0</v>
      </c>
      <c r="AY81" s="400">
        <f t="shared" si="7"/>
        <v>0</v>
      </c>
      <c r="AZ81" s="400">
        <f t="shared" si="7"/>
        <v>0</v>
      </c>
      <c r="BA81" s="401">
        <f t="shared" si="7"/>
        <v>0</v>
      </c>
      <c r="BB81" s="399">
        <f t="shared" si="7"/>
        <v>0</v>
      </c>
      <c r="BC81" s="400">
        <f t="shared" si="7"/>
        <v>0</v>
      </c>
      <c r="BD81" s="400">
        <f t="shared" si="7"/>
        <v>0</v>
      </c>
      <c r="BE81" s="401">
        <f t="shared" si="7"/>
        <v>0</v>
      </c>
      <c r="BF81" s="399">
        <f t="shared" si="7"/>
        <v>0</v>
      </c>
      <c r="BG81" s="400">
        <f t="shared" si="7"/>
        <v>0</v>
      </c>
      <c r="BH81" s="400">
        <f t="shared" si="7"/>
        <v>0</v>
      </c>
      <c r="BI81" s="401">
        <f t="shared" si="7"/>
        <v>0</v>
      </c>
      <c r="BJ81" s="399">
        <f t="shared" si="7"/>
        <v>0</v>
      </c>
      <c r="BK81" s="400">
        <f t="shared" si="7"/>
        <v>0</v>
      </c>
      <c r="BL81" s="400">
        <f t="shared" si="7"/>
        <v>0</v>
      </c>
      <c r="BM81" s="401">
        <f t="shared" si="7"/>
        <v>0</v>
      </c>
      <c r="BN81" s="399">
        <f t="shared" ref="BN81:CC81" si="8">BN52*BN67/12000</f>
        <v>0</v>
      </c>
      <c r="BO81" s="400">
        <f t="shared" si="8"/>
        <v>0</v>
      </c>
      <c r="BP81" s="400">
        <f t="shared" si="8"/>
        <v>0</v>
      </c>
      <c r="BQ81" s="401">
        <f t="shared" si="8"/>
        <v>0</v>
      </c>
      <c r="BR81" s="399">
        <f t="shared" si="8"/>
        <v>0</v>
      </c>
      <c r="BS81" s="400">
        <f t="shared" si="8"/>
        <v>0</v>
      </c>
      <c r="BT81" s="400">
        <f t="shared" si="8"/>
        <v>0</v>
      </c>
      <c r="BU81" s="401">
        <f t="shared" si="8"/>
        <v>0</v>
      </c>
      <c r="BV81" s="399">
        <f t="shared" si="8"/>
        <v>0</v>
      </c>
      <c r="BW81" s="400">
        <f t="shared" si="8"/>
        <v>0</v>
      </c>
      <c r="BX81" s="400">
        <f t="shared" si="8"/>
        <v>0</v>
      </c>
      <c r="BY81" s="401">
        <f t="shared" si="8"/>
        <v>0</v>
      </c>
      <c r="BZ81" s="399">
        <f t="shared" si="8"/>
        <v>0</v>
      </c>
      <c r="CA81" s="400">
        <f t="shared" si="8"/>
        <v>0</v>
      </c>
      <c r="CB81" s="400">
        <f t="shared" si="8"/>
        <v>0</v>
      </c>
      <c r="CC81" s="401">
        <f t="shared" si="8"/>
        <v>0</v>
      </c>
    </row>
    <row r="82" spans="1:85" x14ac:dyDescent="0.25">
      <c r="A82" s="61" t="s">
        <v>52</v>
      </c>
      <c r="B82" s="399">
        <f t="shared" ref="B82:AG82" si="9">B53*B68/12000</f>
        <v>0</v>
      </c>
      <c r="C82" s="400">
        <f t="shared" si="9"/>
        <v>0</v>
      </c>
      <c r="D82" s="400">
        <f t="shared" si="9"/>
        <v>0</v>
      </c>
      <c r="E82" s="401">
        <f t="shared" si="9"/>
        <v>0</v>
      </c>
      <c r="F82" s="399">
        <f t="shared" si="9"/>
        <v>0</v>
      </c>
      <c r="G82" s="400">
        <f t="shared" si="9"/>
        <v>0</v>
      </c>
      <c r="H82" s="400">
        <f t="shared" si="9"/>
        <v>0</v>
      </c>
      <c r="I82" s="401">
        <f t="shared" si="9"/>
        <v>0</v>
      </c>
      <c r="J82" s="399">
        <f t="shared" si="9"/>
        <v>0</v>
      </c>
      <c r="K82" s="400">
        <f t="shared" si="9"/>
        <v>0</v>
      </c>
      <c r="L82" s="400">
        <f t="shared" si="9"/>
        <v>0</v>
      </c>
      <c r="M82" s="401">
        <f t="shared" si="9"/>
        <v>0</v>
      </c>
      <c r="N82" s="399">
        <f t="shared" si="9"/>
        <v>0</v>
      </c>
      <c r="O82" s="400">
        <f t="shared" si="9"/>
        <v>0</v>
      </c>
      <c r="P82" s="400">
        <f t="shared" si="9"/>
        <v>0</v>
      </c>
      <c r="Q82" s="401">
        <f t="shared" si="9"/>
        <v>0</v>
      </c>
      <c r="R82" s="399">
        <f t="shared" si="9"/>
        <v>0</v>
      </c>
      <c r="S82" s="400">
        <f t="shared" si="9"/>
        <v>0</v>
      </c>
      <c r="T82" s="400">
        <f t="shared" si="9"/>
        <v>0</v>
      </c>
      <c r="U82" s="401">
        <f t="shared" si="9"/>
        <v>0</v>
      </c>
      <c r="V82" s="399">
        <f t="shared" si="9"/>
        <v>0</v>
      </c>
      <c r="W82" s="400">
        <f t="shared" si="9"/>
        <v>0</v>
      </c>
      <c r="X82" s="400">
        <f t="shared" si="9"/>
        <v>0</v>
      </c>
      <c r="Y82" s="401">
        <f t="shared" si="9"/>
        <v>0</v>
      </c>
      <c r="Z82" s="399">
        <f t="shared" si="9"/>
        <v>0</v>
      </c>
      <c r="AA82" s="400">
        <f t="shared" si="9"/>
        <v>0</v>
      </c>
      <c r="AB82" s="400">
        <f t="shared" si="9"/>
        <v>0</v>
      </c>
      <c r="AC82" s="401">
        <f t="shared" si="9"/>
        <v>0</v>
      </c>
      <c r="AD82" s="399">
        <f t="shared" si="9"/>
        <v>0</v>
      </c>
      <c r="AE82" s="400">
        <f t="shared" si="9"/>
        <v>0</v>
      </c>
      <c r="AF82" s="400">
        <f t="shared" si="9"/>
        <v>0</v>
      </c>
      <c r="AG82" s="401">
        <f t="shared" si="9"/>
        <v>0</v>
      </c>
      <c r="AH82" s="399">
        <f t="shared" ref="AH82:BM82" si="10">AH53*AH68/12000</f>
        <v>0</v>
      </c>
      <c r="AI82" s="400">
        <f t="shared" si="10"/>
        <v>0</v>
      </c>
      <c r="AJ82" s="400">
        <f t="shared" si="10"/>
        <v>0</v>
      </c>
      <c r="AK82" s="401">
        <f t="shared" si="10"/>
        <v>0</v>
      </c>
      <c r="AL82" s="399">
        <f t="shared" si="10"/>
        <v>0</v>
      </c>
      <c r="AM82" s="400">
        <f t="shared" si="10"/>
        <v>0</v>
      </c>
      <c r="AN82" s="400">
        <f t="shared" si="10"/>
        <v>0</v>
      </c>
      <c r="AO82" s="401">
        <f t="shared" si="10"/>
        <v>0</v>
      </c>
      <c r="AP82" s="399">
        <f t="shared" si="10"/>
        <v>0</v>
      </c>
      <c r="AQ82" s="400">
        <f t="shared" si="10"/>
        <v>0</v>
      </c>
      <c r="AR82" s="400">
        <f t="shared" si="10"/>
        <v>0</v>
      </c>
      <c r="AS82" s="401">
        <f t="shared" si="10"/>
        <v>0</v>
      </c>
      <c r="AT82" s="399">
        <f t="shared" si="10"/>
        <v>0</v>
      </c>
      <c r="AU82" s="400">
        <f t="shared" si="10"/>
        <v>0</v>
      </c>
      <c r="AV82" s="400">
        <f t="shared" si="10"/>
        <v>0</v>
      </c>
      <c r="AW82" s="401">
        <f t="shared" si="10"/>
        <v>0</v>
      </c>
      <c r="AX82" s="399">
        <f t="shared" si="10"/>
        <v>0</v>
      </c>
      <c r="AY82" s="400">
        <f t="shared" si="10"/>
        <v>0</v>
      </c>
      <c r="AZ82" s="400">
        <f t="shared" si="10"/>
        <v>0</v>
      </c>
      <c r="BA82" s="401">
        <f t="shared" si="10"/>
        <v>0</v>
      </c>
      <c r="BB82" s="399">
        <f t="shared" si="10"/>
        <v>0</v>
      </c>
      <c r="BC82" s="400">
        <f t="shared" si="10"/>
        <v>0</v>
      </c>
      <c r="BD82" s="400">
        <f t="shared" si="10"/>
        <v>0</v>
      </c>
      <c r="BE82" s="401">
        <f t="shared" si="10"/>
        <v>0</v>
      </c>
      <c r="BF82" s="399">
        <f t="shared" si="10"/>
        <v>0</v>
      </c>
      <c r="BG82" s="400">
        <f t="shared" si="10"/>
        <v>0</v>
      </c>
      <c r="BH82" s="400">
        <f t="shared" si="10"/>
        <v>0</v>
      </c>
      <c r="BI82" s="401">
        <f t="shared" si="10"/>
        <v>0</v>
      </c>
      <c r="BJ82" s="399">
        <f t="shared" si="10"/>
        <v>0</v>
      </c>
      <c r="BK82" s="400">
        <f t="shared" si="10"/>
        <v>0</v>
      </c>
      <c r="BL82" s="400">
        <f t="shared" si="10"/>
        <v>0</v>
      </c>
      <c r="BM82" s="401">
        <f t="shared" si="10"/>
        <v>0</v>
      </c>
      <c r="BN82" s="399">
        <f t="shared" ref="BN82:CC82" si="11">BN53*BN68/12000</f>
        <v>0</v>
      </c>
      <c r="BO82" s="400">
        <f t="shared" si="11"/>
        <v>0</v>
      </c>
      <c r="BP82" s="400">
        <f t="shared" si="11"/>
        <v>0</v>
      </c>
      <c r="BQ82" s="401">
        <f t="shared" si="11"/>
        <v>0</v>
      </c>
      <c r="BR82" s="399">
        <f t="shared" si="11"/>
        <v>0</v>
      </c>
      <c r="BS82" s="400">
        <f t="shared" si="11"/>
        <v>0</v>
      </c>
      <c r="BT82" s="400">
        <f t="shared" si="11"/>
        <v>0</v>
      </c>
      <c r="BU82" s="401">
        <f t="shared" si="11"/>
        <v>0</v>
      </c>
      <c r="BV82" s="399">
        <f t="shared" si="11"/>
        <v>0</v>
      </c>
      <c r="BW82" s="400">
        <f t="shared" si="11"/>
        <v>0</v>
      </c>
      <c r="BX82" s="400">
        <f t="shared" si="11"/>
        <v>0</v>
      </c>
      <c r="BY82" s="401">
        <f t="shared" si="11"/>
        <v>0</v>
      </c>
      <c r="BZ82" s="399">
        <f t="shared" si="11"/>
        <v>0</v>
      </c>
      <c r="CA82" s="400">
        <f t="shared" si="11"/>
        <v>0</v>
      </c>
      <c r="CB82" s="400">
        <f t="shared" si="11"/>
        <v>0</v>
      </c>
      <c r="CC82" s="401">
        <f t="shared" si="11"/>
        <v>0</v>
      </c>
    </row>
    <row r="83" spans="1:85" x14ac:dyDescent="0.25">
      <c r="A83" s="61" t="s">
        <v>53</v>
      </c>
      <c r="B83" s="399">
        <f t="shared" ref="B83:AG83" si="12">B54*B69/12000</f>
        <v>0</v>
      </c>
      <c r="C83" s="400">
        <f t="shared" si="12"/>
        <v>0</v>
      </c>
      <c r="D83" s="400">
        <f t="shared" si="12"/>
        <v>0</v>
      </c>
      <c r="E83" s="401">
        <f t="shared" si="12"/>
        <v>0</v>
      </c>
      <c r="F83" s="399">
        <f t="shared" si="12"/>
        <v>0</v>
      </c>
      <c r="G83" s="400">
        <f t="shared" si="12"/>
        <v>0</v>
      </c>
      <c r="H83" s="400">
        <f t="shared" si="12"/>
        <v>0</v>
      </c>
      <c r="I83" s="401">
        <f t="shared" si="12"/>
        <v>0</v>
      </c>
      <c r="J83" s="399">
        <f t="shared" si="12"/>
        <v>0</v>
      </c>
      <c r="K83" s="400">
        <f t="shared" si="12"/>
        <v>0</v>
      </c>
      <c r="L83" s="400">
        <f t="shared" si="12"/>
        <v>0</v>
      </c>
      <c r="M83" s="401">
        <f t="shared" si="12"/>
        <v>0</v>
      </c>
      <c r="N83" s="399">
        <f t="shared" si="12"/>
        <v>0</v>
      </c>
      <c r="O83" s="400">
        <f t="shared" si="12"/>
        <v>0</v>
      </c>
      <c r="P83" s="400">
        <f t="shared" si="12"/>
        <v>0</v>
      </c>
      <c r="Q83" s="401">
        <f t="shared" si="12"/>
        <v>0</v>
      </c>
      <c r="R83" s="399">
        <f t="shared" si="12"/>
        <v>0</v>
      </c>
      <c r="S83" s="400">
        <f t="shared" si="12"/>
        <v>0</v>
      </c>
      <c r="T83" s="400">
        <f t="shared" si="12"/>
        <v>0</v>
      </c>
      <c r="U83" s="401">
        <f t="shared" si="12"/>
        <v>0</v>
      </c>
      <c r="V83" s="399">
        <f t="shared" si="12"/>
        <v>0</v>
      </c>
      <c r="W83" s="400">
        <f t="shared" si="12"/>
        <v>0</v>
      </c>
      <c r="X83" s="400">
        <f t="shared" si="12"/>
        <v>0</v>
      </c>
      <c r="Y83" s="401">
        <f t="shared" si="12"/>
        <v>0</v>
      </c>
      <c r="Z83" s="399">
        <f t="shared" si="12"/>
        <v>0</v>
      </c>
      <c r="AA83" s="400">
        <f t="shared" si="12"/>
        <v>0</v>
      </c>
      <c r="AB83" s="400">
        <f t="shared" si="12"/>
        <v>0</v>
      </c>
      <c r="AC83" s="401">
        <f t="shared" si="12"/>
        <v>0</v>
      </c>
      <c r="AD83" s="399">
        <f t="shared" si="12"/>
        <v>0</v>
      </c>
      <c r="AE83" s="400">
        <f t="shared" si="12"/>
        <v>0</v>
      </c>
      <c r="AF83" s="400">
        <f t="shared" si="12"/>
        <v>0</v>
      </c>
      <c r="AG83" s="401">
        <f t="shared" si="12"/>
        <v>0</v>
      </c>
      <c r="AH83" s="399">
        <f t="shared" ref="AH83:BM83" si="13">AH54*AH69/12000</f>
        <v>0</v>
      </c>
      <c r="AI83" s="400">
        <f t="shared" si="13"/>
        <v>0</v>
      </c>
      <c r="AJ83" s="400">
        <f t="shared" si="13"/>
        <v>0</v>
      </c>
      <c r="AK83" s="401">
        <f t="shared" si="13"/>
        <v>0</v>
      </c>
      <c r="AL83" s="399">
        <f t="shared" si="13"/>
        <v>0</v>
      </c>
      <c r="AM83" s="400">
        <f t="shared" si="13"/>
        <v>0</v>
      </c>
      <c r="AN83" s="400">
        <f t="shared" si="13"/>
        <v>0</v>
      </c>
      <c r="AO83" s="401">
        <f t="shared" si="13"/>
        <v>0</v>
      </c>
      <c r="AP83" s="399">
        <f t="shared" si="13"/>
        <v>0</v>
      </c>
      <c r="AQ83" s="400">
        <f t="shared" si="13"/>
        <v>0</v>
      </c>
      <c r="AR83" s="400">
        <f t="shared" si="13"/>
        <v>0</v>
      </c>
      <c r="AS83" s="401">
        <f t="shared" si="13"/>
        <v>0</v>
      </c>
      <c r="AT83" s="399">
        <f t="shared" si="13"/>
        <v>0</v>
      </c>
      <c r="AU83" s="400">
        <f t="shared" si="13"/>
        <v>0</v>
      </c>
      <c r="AV83" s="400">
        <f t="shared" si="13"/>
        <v>0</v>
      </c>
      <c r="AW83" s="401">
        <f t="shared" si="13"/>
        <v>0</v>
      </c>
      <c r="AX83" s="399">
        <f t="shared" si="13"/>
        <v>0</v>
      </c>
      <c r="AY83" s="400">
        <f t="shared" si="13"/>
        <v>0</v>
      </c>
      <c r="AZ83" s="400">
        <f t="shared" si="13"/>
        <v>0</v>
      </c>
      <c r="BA83" s="401">
        <f t="shared" si="13"/>
        <v>0</v>
      </c>
      <c r="BB83" s="399">
        <f t="shared" si="13"/>
        <v>0</v>
      </c>
      <c r="BC83" s="400">
        <f t="shared" si="13"/>
        <v>0</v>
      </c>
      <c r="BD83" s="400">
        <f t="shared" si="13"/>
        <v>0</v>
      </c>
      <c r="BE83" s="401">
        <f t="shared" si="13"/>
        <v>0</v>
      </c>
      <c r="BF83" s="399">
        <f t="shared" si="13"/>
        <v>0</v>
      </c>
      <c r="BG83" s="400">
        <f t="shared" si="13"/>
        <v>0</v>
      </c>
      <c r="BH83" s="400">
        <f t="shared" si="13"/>
        <v>0</v>
      </c>
      <c r="BI83" s="401">
        <f t="shared" si="13"/>
        <v>0</v>
      </c>
      <c r="BJ83" s="399">
        <f t="shared" si="13"/>
        <v>0</v>
      </c>
      <c r="BK83" s="400">
        <f t="shared" si="13"/>
        <v>0</v>
      </c>
      <c r="BL83" s="400">
        <f t="shared" si="13"/>
        <v>0</v>
      </c>
      <c r="BM83" s="401">
        <f t="shared" si="13"/>
        <v>0</v>
      </c>
      <c r="BN83" s="399">
        <f t="shared" ref="BN83:CC83" si="14">BN54*BN69/12000</f>
        <v>0</v>
      </c>
      <c r="BO83" s="400">
        <f t="shared" si="14"/>
        <v>0</v>
      </c>
      <c r="BP83" s="400">
        <f t="shared" si="14"/>
        <v>0</v>
      </c>
      <c r="BQ83" s="401">
        <f t="shared" si="14"/>
        <v>0</v>
      </c>
      <c r="BR83" s="399">
        <f t="shared" si="14"/>
        <v>0</v>
      </c>
      <c r="BS83" s="400">
        <f t="shared" si="14"/>
        <v>0</v>
      </c>
      <c r="BT83" s="400">
        <f t="shared" si="14"/>
        <v>0</v>
      </c>
      <c r="BU83" s="401">
        <f t="shared" si="14"/>
        <v>0</v>
      </c>
      <c r="BV83" s="399">
        <f t="shared" si="14"/>
        <v>0</v>
      </c>
      <c r="BW83" s="400">
        <f t="shared" si="14"/>
        <v>0</v>
      </c>
      <c r="BX83" s="400">
        <f t="shared" si="14"/>
        <v>0</v>
      </c>
      <c r="BY83" s="401">
        <f t="shared" si="14"/>
        <v>0</v>
      </c>
      <c r="BZ83" s="399">
        <f t="shared" si="14"/>
        <v>0</v>
      </c>
      <c r="CA83" s="400">
        <f t="shared" si="14"/>
        <v>0</v>
      </c>
      <c r="CB83" s="400">
        <f t="shared" si="14"/>
        <v>0</v>
      </c>
      <c r="CC83" s="401">
        <f t="shared" si="14"/>
        <v>0</v>
      </c>
    </row>
    <row r="84" spans="1:85" x14ac:dyDescent="0.25">
      <c r="A84" s="155" t="s">
        <v>54</v>
      </c>
      <c r="B84" s="333"/>
      <c r="C84" s="334"/>
      <c r="D84" s="334"/>
      <c r="E84" s="335"/>
      <c r="F84" s="333"/>
      <c r="G84" s="334"/>
      <c r="H84" s="334"/>
      <c r="I84" s="335"/>
      <c r="J84" s="333"/>
      <c r="K84" s="334"/>
      <c r="L84" s="334"/>
      <c r="M84" s="335"/>
      <c r="N84" s="333"/>
      <c r="O84" s="334"/>
      <c r="P84" s="334"/>
      <c r="Q84" s="335"/>
      <c r="R84" s="333"/>
      <c r="S84" s="334"/>
      <c r="T84" s="334"/>
      <c r="U84" s="335"/>
      <c r="V84" s="333"/>
      <c r="W84" s="334"/>
      <c r="X84" s="334"/>
      <c r="Y84" s="335"/>
      <c r="Z84" s="333"/>
      <c r="AA84" s="334"/>
      <c r="AB84" s="334"/>
      <c r="AC84" s="335"/>
      <c r="AD84" s="333"/>
      <c r="AE84" s="334"/>
      <c r="AF84" s="334"/>
      <c r="AG84" s="335"/>
      <c r="AH84" s="333"/>
      <c r="AI84" s="334"/>
      <c r="AJ84" s="334"/>
      <c r="AK84" s="335"/>
      <c r="AL84" s="333"/>
      <c r="AM84" s="334"/>
      <c r="AN84" s="334"/>
      <c r="AO84" s="335"/>
      <c r="AP84" s="333"/>
      <c r="AQ84" s="334"/>
      <c r="AR84" s="334"/>
      <c r="AS84" s="335"/>
      <c r="AT84" s="333"/>
      <c r="AU84" s="334"/>
      <c r="AV84" s="334"/>
      <c r="AW84" s="335"/>
      <c r="AX84" s="333"/>
      <c r="AY84" s="334"/>
      <c r="AZ84" s="334"/>
      <c r="BA84" s="335"/>
      <c r="BB84" s="333"/>
      <c r="BC84" s="334"/>
      <c r="BD84" s="334"/>
      <c r="BE84" s="335"/>
      <c r="BF84" s="333"/>
      <c r="BG84" s="334"/>
      <c r="BH84" s="334"/>
      <c r="BI84" s="335"/>
      <c r="BJ84" s="333"/>
      <c r="BK84" s="334"/>
      <c r="BL84" s="334"/>
      <c r="BM84" s="335"/>
      <c r="BN84" s="333"/>
      <c r="BO84" s="334"/>
      <c r="BP84" s="334"/>
      <c r="BQ84" s="335"/>
      <c r="BR84" s="333"/>
      <c r="BS84" s="334"/>
      <c r="BT84" s="334"/>
      <c r="BU84" s="335"/>
      <c r="BV84" s="333"/>
      <c r="BW84" s="334"/>
      <c r="BX84" s="334"/>
      <c r="BY84" s="335"/>
      <c r="BZ84" s="333"/>
      <c r="CA84" s="334"/>
      <c r="CB84" s="334"/>
      <c r="CC84" s="335"/>
    </row>
    <row r="85" spans="1:85" x14ac:dyDescent="0.25">
      <c r="A85" s="155" t="s">
        <v>55</v>
      </c>
      <c r="B85" s="333"/>
      <c r="C85" s="334"/>
      <c r="D85" s="334"/>
      <c r="E85" s="335"/>
      <c r="F85" s="333"/>
      <c r="G85" s="334"/>
      <c r="H85" s="334"/>
      <c r="I85" s="335"/>
      <c r="J85" s="333"/>
      <c r="K85" s="334"/>
      <c r="L85" s="334"/>
      <c r="M85" s="335"/>
      <c r="N85" s="333"/>
      <c r="O85" s="334"/>
      <c r="P85" s="334"/>
      <c r="Q85" s="335"/>
      <c r="R85" s="333"/>
      <c r="S85" s="334"/>
      <c r="T85" s="334"/>
      <c r="U85" s="335"/>
      <c r="V85" s="333"/>
      <c r="W85" s="334"/>
      <c r="X85" s="334"/>
      <c r="Y85" s="335"/>
      <c r="Z85" s="333"/>
      <c r="AA85" s="334"/>
      <c r="AB85" s="334"/>
      <c r="AC85" s="335"/>
      <c r="AD85" s="333"/>
      <c r="AE85" s="334"/>
      <c r="AF85" s="334"/>
      <c r="AG85" s="335"/>
      <c r="AH85" s="333"/>
      <c r="AI85" s="334"/>
      <c r="AJ85" s="334"/>
      <c r="AK85" s="335"/>
      <c r="AL85" s="333"/>
      <c r="AM85" s="334"/>
      <c r="AN85" s="334"/>
      <c r="AO85" s="335"/>
      <c r="AP85" s="333"/>
      <c r="AQ85" s="334"/>
      <c r="AR85" s="334"/>
      <c r="AS85" s="335"/>
      <c r="AT85" s="333"/>
      <c r="AU85" s="334"/>
      <c r="AV85" s="334"/>
      <c r="AW85" s="335"/>
      <c r="AX85" s="333"/>
      <c r="AY85" s="334"/>
      <c r="AZ85" s="334"/>
      <c r="BA85" s="335"/>
      <c r="BB85" s="333"/>
      <c r="BC85" s="334"/>
      <c r="BD85" s="334"/>
      <c r="BE85" s="335"/>
      <c r="BF85" s="333"/>
      <c r="BG85" s="334"/>
      <c r="BH85" s="334"/>
      <c r="BI85" s="335"/>
      <c r="BJ85" s="333"/>
      <c r="BK85" s="334"/>
      <c r="BL85" s="334"/>
      <c r="BM85" s="335"/>
      <c r="BN85" s="333"/>
      <c r="BO85" s="334"/>
      <c r="BP85" s="334"/>
      <c r="BQ85" s="335"/>
      <c r="BR85" s="333"/>
      <c r="BS85" s="334"/>
      <c r="BT85" s="334"/>
      <c r="BU85" s="335"/>
      <c r="BV85" s="333"/>
      <c r="BW85" s="334"/>
      <c r="BX85" s="334"/>
      <c r="BY85" s="335"/>
      <c r="BZ85" s="333"/>
      <c r="CA85" s="334"/>
      <c r="CB85" s="334"/>
      <c r="CC85" s="335"/>
    </row>
    <row r="86" spans="1:85" x14ac:dyDescent="0.25">
      <c r="A86" s="155" t="s">
        <v>56</v>
      </c>
      <c r="B86" s="333"/>
      <c r="C86" s="334"/>
      <c r="D86" s="334"/>
      <c r="E86" s="335"/>
      <c r="F86" s="333"/>
      <c r="G86" s="334"/>
      <c r="H86" s="334"/>
      <c r="I86" s="335"/>
      <c r="J86" s="333"/>
      <c r="K86" s="334"/>
      <c r="L86" s="334"/>
      <c r="M86" s="335"/>
      <c r="N86" s="333"/>
      <c r="O86" s="334"/>
      <c r="P86" s="334"/>
      <c r="Q86" s="335"/>
      <c r="R86" s="333"/>
      <c r="S86" s="334"/>
      <c r="T86" s="334"/>
      <c r="U86" s="335"/>
      <c r="V86" s="333"/>
      <c r="W86" s="334"/>
      <c r="X86" s="334"/>
      <c r="Y86" s="335"/>
      <c r="Z86" s="333"/>
      <c r="AA86" s="334"/>
      <c r="AB86" s="334"/>
      <c r="AC86" s="335"/>
      <c r="AD86" s="333"/>
      <c r="AE86" s="334"/>
      <c r="AF86" s="334"/>
      <c r="AG86" s="335"/>
      <c r="AH86" s="333"/>
      <c r="AI86" s="334"/>
      <c r="AJ86" s="334"/>
      <c r="AK86" s="335"/>
      <c r="AL86" s="333"/>
      <c r="AM86" s="334"/>
      <c r="AN86" s="334"/>
      <c r="AO86" s="335"/>
      <c r="AP86" s="333"/>
      <c r="AQ86" s="334"/>
      <c r="AR86" s="334"/>
      <c r="AS86" s="335"/>
      <c r="AT86" s="333"/>
      <c r="AU86" s="334"/>
      <c r="AV86" s="334"/>
      <c r="AW86" s="335"/>
      <c r="AX86" s="333"/>
      <c r="AY86" s="334"/>
      <c r="AZ86" s="334"/>
      <c r="BA86" s="335"/>
      <c r="BB86" s="333"/>
      <c r="BC86" s="334"/>
      <c r="BD86" s="334"/>
      <c r="BE86" s="335"/>
      <c r="BF86" s="333"/>
      <c r="BG86" s="334"/>
      <c r="BH86" s="334"/>
      <c r="BI86" s="335"/>
      <c r="BJ86" s="333"/>
      <c r="BK86" s="334"/>
      <c r="BL86" s="334"/>
      <c r="BM86" s="335"/>
      <c r="BN86" s="333"/>
      <c r="BO86" s="334"/>
      <c r="BP86" s="334"/>
      <c r="BQ86" s="335"/>
      <c r="BR86" s="333"/>
      <c r="BS86" s="334"/>
      <c r="BT86" s="334"/>
      <c r="BU86" s="335"/>
      <c r="BV86" s="333"/>
      <c r="BW86" s="334"/>
      <c r="BX86" s="334"/>
      <c r="BY86" s="335"/>
      <c r="BZ86" s="333"/>
      <c r="CA86" s="334"/>
      <c r="CB86" s="334"/>
      <c r="CC86" s="335"/>
    </row>
    <row r="87" spans="1:85" x14ac:dyDescent="0.25">
      <c r="A87" s="156" t="s">
        <v>57</v>
      </c>
      <c r="B87" s="339"/>
      <c r="C87" s="341"/>
      <c r="D87" s="341"/>
      <c r="E87" s="340"/>
      <c r="F87" s="339"/>
      <c r="G87" s="341"/>
      <c r="H87" s="341"/>
      <c r="I87" s="340"/>
      <c r="J87" s="339"/>
      <c r="K87" s="341"/>
      <c r="L87" s="341"/>
      <c r="M87" s="340"/>
      <c r="N87" s="339"/>
      <c r="O87" s="341"/>
      <c r="P87" s="341"/>
      <c r="Q87" s="340"/>
      <c r="R87" s="339"/>
      <c r="S87" s="341"/>
      <c r="T87" s="341"/>
      <c r="U87" s="340"/>
      <c r="V87" s="339"/>
      <c r="W87" s="341"/>
      <c r="X87" s="341"/>
      <c r="Y87" s="340"/>
      <c r="Z87" s="339"/>
      <c r="AA87" s="341"/>
      <c r="AB87" s="341"/>
      <c r="AC87" s="340"/>
      <c r="AD87" s="339"/>
      <c r="AE87" s="341"/>
      <c r="AF87" s="341"/>
      <c r="AG87" s="340"/>
      <c r="AH87" s="339"/>
      <c r="AI87" s="341"/>
      <c r="AJ87" s="341"/>
      <c r="AK87" s="340"/>
      <c r="AL87" s="339"/>
      <c r="AM87" s="341"/>
      <c r="AN87" s="341"/>
      <c r="AO87" s="340"/>
      <c r="AP87" s="339"/>
      <c r="AQ87" s="341"/>
      <c r="AR87" s="341"/>
      <c r="AS87" s="340"/>
      <c r="AT87" s="339"/>
      <c r="AU87" s="341"/>
      <c r="AV87" s="341"/>
      <c r="AW87" s="340"/>
      <c r="AX87" s="339"/>
      <c r="AY87" s="341"/>
      <c r="AZ87" s="341"/>
      <c r="BA87" s="340"/>
      <c r="BB87" s="339"/>
      <c r="BC87" s="341"/>
      <c r="BD87" s="341"/>
      <c r="BE87" s="340"/>
      <c r="BF87" s="339"/>
      <c r="BG87" s="341"/>
      <c r="BH87" s="341"/>
      <c r="BI87" s="340"/>
      <c r="BJ87" s="339"/>
      <c r="BK87" s="341"/>
      <c r="BL87" s="341"/>
      <c r="BM87" s="340"/>
      <c r="BN87" s="339"/>
      <c r="BO87" s="341"/>
      <c r="BP87" s="341"/>
      <c r="BQ87" s="340"/>
      <c r="BR87" s="339"/>
      <c r="BS87" s="341"/>
      <c r="BT87" s="341"/>
      <c r="BU87" s="340"/>
      <c r="BV87" s="339"/>
      <c r="BW87" s="341"/>
      <c r="BX87" s="341"/>
      <c r="BY87" s="340"/>
      <c r="BZ87" s="339"/>
      <c r="CA87" s="341"/>
      <c r="CB87" s="341"/>
      <c r="CC87" s="340"/>
    </row>
    <row r="88" spans="1:85" ht="15.6" x14ac:dyDescent="0.3">
      <c r="A88" s="672" t="s">
        <v>446</v>
      </c>
      <c r="B88" s="387">
        <f>SUM(B79:B87)</f>
        <v>0</v>
      </c>
      <c r="C88" s="388">
        <f t="shared" ref="C88:BN88" si="15">SUM(C79:C87)</f>
        <v>0</v>
      </c>
      <c r="D88" s="388">
        <f t="shared" si="15"/>
        <v>0</v>
      </c>
      <c r="E88" s="389">
        <f t="shared" si="15"/>
        <v>0</v>
      </c>
      <c r="F88" s="387">
        <f t="shared" si="15"/>
        <v>0</v>
      </c>
      <c r="G88" s="388">
        <f t="shared" si="15"/>
        <v>0</v>
      </c>
      <c r="H88" s="388">
        <f t="shared" si="15"/>
        <v>0</v>
      </c>
      <c r="I88" s="389">
        <f t="shared" si="15"/>
        <v>0</v>
      </c>
      <c r="J88" s="387">
        <f t="shared" si="15"/>
        <v>0</v>
      </c>
      <c r="K88" s="388">
        <f t="shared" si="15"/>
        <v>0</v>
      </c>
      <c r="L88" s="388">
        <f t="shared" si="15"/>
        <v>0</v>
      </c>
      <c r="M88" s="389">
        <f t="shared" si="15"/>
        <v>0</v>
      </c>
      <c r="N88" s="387">
        <f t="shared" si="15"/>
        <v>0</v>
      </c>
      <c r="O88" s="388">
        <f t="shared" si="15"/>
        <v>0</v>
      </c>
      <c r="P88" s="388">
        <f t="shared" si="15"/>
        <v>0</v>
      </c>
      <c r="Q88" s="389">
        <f t="shared" si="15"/>
        <v>0</v>
      </c>
      <c r="R88" s="387">
        <f t="shared" si="15"/>
        <v>0</v>
      </c>
      <c r="S88" s="388">
        <f t="shared" si="15"/>
        <v>0</v>
      </c>
      <c r="T88" s="388">
        <f t="shared" si="15"/>
        <v>0</v>
      </c>
      <c r="U88" s="389">
        <f t="shared" si="15"/>
        <v>0</v>
      </c>
      <c r="V88" s="387">
        <f t="shared" si="15"/>
        <v>0</v>
      </c>
      <c r="W88" s="388">
        <f t="shared" si="15"/>
        <v>0</v>
      </c>
      <c r="X88" s="388">
        <f t="shared" si="15"/>
        <v>0</v>
      </c>
      <c r="Y88" s="389">
        <f t="shared" si="15"/>
        <v>0</v>
      </c>
      <c r="Z88" s="387">
        <f t="shared" si="15"/>
        <v>0</v>
      </c>
      <c r="AA88" s="388">
        <f t="shared" si="15"/>
        <v>0</v>
      </c>
      <c r="AB88" s="388">
        <f t="shared" si="15"/>
        <v>0</v>
      </c>
      <c r="AC88" s="389">
        <f t="shared" si="15"/>
        <v>0</v>
      </c>
      <c r="AD88" s="387">
        <f t="shared" si="15"/>
        <v>0</v>
      </c>
      <c r="AE88" s="388">
        <f t="shared" si="15"/>
        <v>0</v>
      </c>
      <c r="AF88" s="388">
        <f t="shared" si="15"/>
        <v>0</v>
      </c>
      <c r="AG88" s="389">
        <f t="shared" si="15"/>
        <v>0</v>
      </c>
      <c r="AH88" s="387">
        <f t="shared" si="15"/>
        <v>0</v>
      </c>
      <c r="AI88" s="388">
        <f t="shared" si="15"/>
        <v>0</v>
      </c>
      <c r="AJ88" s="388">
        <f t="shared" si="15"/>
        <v>0</v>
      </c>
      <c r="AK88" s="389">
        <f t="shared" si="15"/>
        <v>0</v>
      </c>
      <c r="AL88" s="387">
        <f t="shared" si="15"/>
        <v>0</v>
      </c>
      <c r="AM88" s="388">
        <f t="shared" si="15"/>
        <v>0</v>
      </c>
      <c r="AN88" s="388">
        <f t="shared" si="15"/>
        <v>0</v>
      </c>
      <c r="AO88" s="389">
        <f t="shared" si="15"/>
        <v>0</v>
      </c>
      <c r="AP88" s="387">
        <f t="shared" si="15"/>
        <v>0</v>
      </c>
      <c r="AQ88" s="388">
        <f t="shared" si="15"/>
        <v>0</v>
      </c>
      <c r="AR88" s="388">
        <f t="shared" si="15"/>
        <v>0</v>
      </c>
      <c r="AS88" s="389">
        <f t="shared" si="15"/>
        <v>0</v>
      </c>
      <c r="AT88" s="387">
        <f t="shared" si="15"/>
        <v>0</v>
      </c>
      <c r="AU88" s="388">
        <f t="shared" si="15"/>
        <v>0</v>
      </c>
      <c r="AV88" s="388">
        <f t="shared" si="15"/>
        <v>0</v>
      </c>
      <c r="AW88" s="389">
        <f t="shared" si="15"/>
        <v>0</v>
      </c>
      <c r="AX88" s="387">
        <f t="shared" si="15"/>
        <v>0</v>
      </c>
      <c r="AY88" s="388">
        <f t="shared" si="15"/>
        <v>0</v>
      </c>
      <c r="AZ88" s="388">
        <f t="shared" si="15"/>
        <v>0</v>
      </c>
      <c r="BA88" s="389">
        <f t="shared" si="15"/>
        <v>0</v>
      </c>
      <c r="BB88" s="387">
        <f t="shared" si="15"/>
        <v>0</v>
      </c>
      <c r="BC88" s="388">
        <f t="shared" si="15"/>
        <v>0</v>
      </c>
      <c r="BD88" s="388">
        <f t="shared" si="15"/>
        <v>0</v>
      </c>
      <c r="BE88" s="389">
        <f t="shared" si="15"/>
        <v>0</v>
      </c>
      <c r="BF88" s="387">
        <f t="shared" si="15"/>
        <v>0</v>
      </c>
      <c r="BG88" s="388">
        <f t="shared" si="15"/>
        <v>0</v>
      </c>
      <c r="BH88" s="388">
        <f t="shared" si="15"/>
        <v>0</v>
      </c>
      <c r="BI88" s="389">
        <f t="shared" si="15"/>
        <v>0</v>
      </c>
      <c r="BJ88" s="387">
        <f t="shared" si="15"/>
        <v>0</v>
      </c>
      <c r="BK88" s="388">
        <f t="shared" si="15"/>
        <v>0</v>
      </c>
      <c r="BL88" s="388">
        <f t="shared" si="15"/>
        <v>0</v>
      </c>
      <c r="BM88" s="389">
        <f t="shared" si="15"/>
        <v>0</v>
      </c>
      <c r="BN88" s="387">
        <f t="shared" si="15"/>
        <v>0</v>
      </c>
      <c r="BO88" s="388">
        <f t="shared" ref="BO88:CC88" si="16">SUM(BO79:BO87)</f>
        <v>0</v>
      </c>
      <c r="BP88" s="388">
        <f t="shared" si="16"/>
        <v>0</v>
      </c>
      <c r="BQ88" s="389">
        <f t="shared" si="16"/>
        <v>0</v>
      </c>
      <c r="BR88" s="387">
        <f t="shared" si="16"/>
        <v>0</v>
      </c>
      <c r="BS88" s="388">
        <f t="shared" si="16"/>
        <v>0</v>
      </c>
      <c r="BT88" s="388">
        <f t="shared" si="16"/>
        <v>0</v>
      </c>
      <c r="BU88" s="389">
        <f t="shared" si="16"/>
        <v>0</v>
      </c>
      <c r="BV88" s="387">
        <f t="shared" si="16"/>
        <v>0</v>
      </c>
      <c r="BW88" s="388">
        <f t="shared" si="16"/>
        <v>0</v>
      </c>
      <c r="BX88" s="388">
        <f t="shared" si="16"/>
        <v>0</v>
      </c>
      <c r="BY88" s="389">
        <f t="shared" si="16"/>
        <v>0</v>
      </c>
      <c r="BZ88" s="387">
        <f t="shared" si="16"/>
        <v>0</v>
      </c>
      <c r="CA88" s="388">
        <f t="shared" si="16"/>
        <v>0</v>
      </c>
      <c r="CB88" s="388">
        <f t="shared" si="16"/>
        <v>0</v>
      </c>
      <c r="CC88" s="389">
        <f t="shared" si="16"/>
        <v>0</v>
      </c>
    </row>
    <row r="89" spans="1:85" ht="15.6" thickBot="1" x14ac:dyDescent="0.3">
      <c r="A89" s="677" t="s">
        <v>447</v>
      </c>
      <c r="B89" s="390">
        <f t="shared" ref="B89:BM89" si="17">B59*B74/12000</f>
        <v>0</v>
      </c>
      <c r="C89" s="391">
        <f t="shared" si="17"/>
        <v>0</v>
      </c>
      <c r="D89" s="391">
        <f t="shared" si="17"/>
        <v>0</v>
      </c>
      <c r="E89" s="392">
        <f t="shared" si="17"/>
        <v>0</v>
      </c>
      <c r="F89" s="390">
        <f t="shared" si="17"/>
        <v>0</v>
      </c>
      <c r="G89" s="391">
        <f t="shared" si="17"/>
        <v>0</v>
      </c>
      <c r="H89" s="391">
        <f t="shared" si="17"/>
        <v>0</v>
      </c>
      <c r="I89" s="392">
        <f t="shared" si="17"/>
        <v>0</v>
      </c>
      <c r="J89" s="390">
        <f t="shared" si="17"/>
        <v>0</v>
      </c>
      <c r="K89" s="391">
        <f t="shared" si="17"/>
        <v>0</v>
      </c>
      <c r="L89" s="391">
        <f t="shared" si="17"/>
        <v>0</v>
      </c>
      <c r="M89" s="392">
        <f t="shared" si="17"/>
        <v>0</v>
      </c>
      <c r="N89" s="390">
        <f t="shared" si="17"/>
        <v>0</v>
      </c>
      <c r="O89" s="391">
        <f t="shared" si="17"/>
        <v>0</v>
      </c>
      <c r="P89" s="391">
        <f t="shared" si="17"/>
        <v>0</v>
      </c>
      <c r="Q89" s="392">
        <f t="shared" si="17"/>
        <v>0</v>
      </c>
      <c r="R89" s="390">
        <f t="shared" si="17"/>
        <v>0</v>
      </c>
      <c r="S89" s="391">
        <f t="shared" si="17"/>
        <v>0</v>
      </c>
      <c r="T89" s="391">
        <f t="shared" si="17"/>
        <v>0</v>
      </c>
      <c r="U89" s="392">
        <f t="shared" si="17"/>
        <v>0</v>
      </c>
      <c r="V89" s="390">
        <f t="shared" si="17"/>
        <v>0</v>
      </c>
      <c r="W89" s="391">
        <f t="shared" si="17"/>
        <v>0</v>
      </c>
      <c r="X89" s="391">
        <f t="shared" si="17"/>
        <v>0</v>
      </c>
      <c r="Y89" s="392">
        <f t="shared" si="17"/>
        <v>0</v>
      </c>
      <c r="Z89" s="390">
        <f t="shared" si="17"/>
        <v>0</v>
      </c>
      <c r="AA89" s="391">
        <f t="shared" si="17"/>
        <v>0</v>
      </c>
      <c r="AB89" s="391">
        <f t="shared" si="17"/>
        <v>0</v>
      </c>
      <c r="AC89" s="392">
        <f t="shared" si="17"/>
        <v>0</v>
      </c>
      <c r="AD89" s="390">
        <f t="shared" si="17"/>
        <v>0</v>
      </c>
      <c r="AE89" s="391">
        <f t="shared" si="17"/>
        <v>0</v>
      </c>
      <c r="AF89" s="391">
        <f t="shared" si="17"/>
        <v>0</v>
      </c>
      <c r="AG89" s="392">
        <f t="shared" si="17"/>
        <v>0</v>
      </c>
      <c r="AH89" s="390">
        <f t="shared" si="17"/>
        <v>0</v>
      </c>
      <c r="AI89" s="391">
        <f t="shared" si="17"/>
        <v>0</v>
      </c>
      <c r="AJ89" s="391">
        <f t="shared" si="17"/>
        <v>0</v>
      </c>
      <c r="AK89" s="392">
        <f t="shared" si="17"/>
        <v>0</v>
      </c>
      <c r="AL89" s="390">
        <f t="shared" si="17"/>
        <v>0</v>
      </c>
      <c r="AM89" s="391">
        <f t="shared" si="17"/>
        <v>0</v>
      </c>
      <c r="AN89" s="391">
        <f t="shared" si="17"/>
        <v>0</v>
      </c>
      <c r="AO89" s="392">
        <f t="shared" si="17"/>
        <v>0</v>
      </c>
      <c r="AP89" s="390">
        <f t="shared" si="17"/>
        <v>0</v>
      </c>
      <c r="AQ89" s="391">
        <f t="shared" si="17"/>
        <v>0</v>
      </c>
      <c r="AR89" s="391">
        <f t="shared" si="17"/>
        <v>0</v>
      </c>
      <c r="AS89" s="392">
        <f t="shared" si="17"/>
        <v>0</v>
      </c>
      <c r="AT89" s="390">
        <f t="shared" si="17"/>
        <v>0</v>
      </c>
      <c r="AU89" s="391">
        <f t="shared" si="17"/>
        <v>0</v>
      </c>
      <c r="AV89" s="391">
        <f t="shared" si="17"/>
        <v>0</v>
      </c>
      <c r="AW89" s="392">
        <f t="shared" si="17"/>
        <v>0</v>
      </c>
      <c r="AX89" s="390">
        <f t="shared" si="17"/>
        <v>0</v>
      </c>
      <c r="AY89" s="391">
        <f t="shared" si="17"/>
        <v>0</v>
      </c>
      <c r="AZ89" s="391">
        <f t="shared" si="17"/>
        <v>0</v>
      </c>
      <c r="BA89" s="392">
        <f t="shared" si="17"/>
        <v>0</v>
      </c>
      <c r="BB89" s="390">
        <f t="shared" si="17"/>
        <v>0</v>
      </c>
      <c r="BC89" s="391">
        <f t="shared" si="17"/>
        <v>0</v>
      </c>
      <c r="BD89" s="391">
        <f t="shared" si="17"/>
        <v>0</v>
      </c>
      <c r="BE89" s="392">
        <f t="shared" si="17"/>
        <v>0</v>
      </c>
      <c r="BF89" s="390">
        <f t="shared" si="17"/>
        <v>0</v>
      </c>
      <c r="BG89" s="391">
        <f t="shared" si="17"/>
        <v>0</v>
      </c>
      <c r="BH89" s="391">
        <f t="shared" si="17"/>
        <v>0</v>
      </c>
      <c r="BI89" s="392">
        <f t="shared" si="17"/>
        <v>0</v>
      </c>
      <c r="BJ89" s="390">
        <f t="shared" si="17"/>
        <v>0</v>
      </c>
      <c r="BK89" s="391">
        <f t="shared" si="17"/>
        <v>0</v>
      </c>
      <c r="BL89" s="391">
        <f t="shared" si="17"/>
        <v>0</v>
      </c>
      <c r="BM89" s="392">
        <f t="shared" si="17"/>
        <v>0</v>
      </c>
      <c r="BN89" s="390">
        <f t="shared" ref="BN89:CC89" si="18">BN59*BN74/12000</f>
        <v>0</v>
      </c>
      <c r="BO89" s="391">
        <f t="shared" si="18"/>
        <v>0</v>
      </c>
      <c r="BP89" s="391">
        <f t="shared" si="18"/>
        <v>0</v>
      </c>
      <c r="BQ89" s="392">
        <f t="shared" si="18"/>
        <v>0</v>
      </c>
      <c r="BR89" s="390">
        <f t="shared" si="18"/>
        <v>0</v>
      </c>
      <c r="BS89" s="391">
        <f t="shared" si="18"/>
        <v>0</v>
      </c>
      <c r="BT89" s="391">
        <f t="shared" si="18"/>
        <v>0</v>
      </c>
      <c r="BU89" s="392">
        <f t="shared" si="18"/>
        <v>0</v>
      </c>
      <c r="BV89" s="390">
        <f t="shared" si="18"/>
        <v>0</v>
      </c>
      <c r="BW89" s="391">
        <f t="shared" si="18"/>
        <v>0</v>
      </c>
      <c r="BX89" s="391">
        <f t="shared" si="18"/>
        <v>0</v>
      </c>
      <c r="BY89" s="392">
        <f t="shared" si="18"/>
        <v>0</v>
      </c>
      <c r="BZ89" s="390">
        <f t="shared" si="18"/>
        <v>0</v>
      </c>
      <c r="CA89" s="391">
        <f t="shared" si="18"/>
        <v>0</v>
      </c>
      <c r="CB89" s="391">
        <f t="shared" si="18"/>
        <v>0</v>
      </c>
      <c r="CC89" s="392">
        <f t="shared" si="18"/>
        <v>0</v>
      </c>
    </row>
    <row r="90" spans="1:85" ht="16.2" thickBot="1" x14ac:dyDescent="0.35">
      <c r="A90" s="673" t="s">
        <v>448</v>
      </c>
      <c r="B90" s="393">
        <f>B88+B89</f>
        <v>0</v>
      </c>
      <c r="C90" s="394">
        <f t="shared" ref="C90:BN90" si="19">C88+C89</f>
        <v>0</v>
      </c>
      <c r="D90" s="394">
        <f t="shared" si="19"/>
        <v>0</v>
      </c>
      <c r="E90" s="395">
        <f t="shared" si="19"/>
        <v>0</v>
      </c>
      <c r="F90" s="393">
        <f t="shared" si="19"/>
        <v>0</v>
      </c>
      <c r="G90" s="394">
        <f t="shared" si="19"/>
        <v>0</v>
      </c>
      <c r="H90" s="394">
        <f t="shared" si="19"/>
        <v>0</v>
      </c>
      <c r="I90" s="395">
        <f t="shared" si="19"/>
        <v>0</v>
      </c>
      <c r="J90" s="393">
        <f t="shared" si="19"/>
        <v>0</v>
      </c>
      <c r="K90" s="394">
        <f t="shared" si="19"/>
        <v>0</v>
      </c>
      <c r="L90" s="394">
        <f t="shared" si="19"/>
        <v>0</v>
      </c>
      <c r="M90" s="395">
        <f t="shared" si="19"/>
        <v>0</v>
      </c>
      <c r="N90" s="393">
        <f t="shared" si="19"/>
        <v>0</v>
      </c>
      <c r="O90" s="394">
        <f t="shared" si="19"/>
        <v>0</v>
      </c>
      <c r="P90" s="394">
        <f t="shared" si="19"/>
        <v>0</v>
      </c>
      <c r="Q90" s="395">
        <f t="shared" si="19"/>
        <v>0</v>
      </c>
      <c r="R90" s="393">
        <f t="shared" si="19"/>
        <v>0</v>
      </c>
      <c r="S90" s="394">
        <f t="shared" si="19"/>
        <v>0</v>
      </c>
      <c r="T90" s="394">
        <f t="shared" si="19"/>
        <v>0</v>
      </c>
      <c r="U90" s="395">
        <f t="shared" si="19"/>
        <v>0</v>
      </c>
      <c r="V90" s="393">
        <f t="shared" si="19"/>
        <v>0</v>
      </c>
      <c r="W90" s="394">
        <f t="shared" si="19"/>
        <v>0</v>
      </c>
      <c r="X90" s="394">
        <f t="shared" si="19"/>
        <v>0</v>
      </c>
      <c r="Y90" s="395">
        <f t="shared" si="19"/>
        <v>0</v>
      </c>
      <c r="Z90" s="393">
        <f t="shared" si="19"/>
        <v>0</v>
      </c>
      <c r="AA90" s="394">
        <f t="shared" si="19"/>
        <v>0</v>
      </c>
      <c r="AB90" s="394">
        <f t="shared" si="19"/>
        <v>0</v>
      </c>
      <c r="AC90" s="395">
        <f t="shared" si="19"/>
        <v>0</v>
      </c>
      <c r="AD90" s="393">
        <f t="shared" si="19"/>
        <v>0</v>
      </c>
      <c r="AE90" s="394">
        <f t="shared" si="19"/>
        <v>0</v>
      </c>
      <c r="AF90" s="394">
        <f t="shared" si="19"/>
        <v>0</v>
      </c>
      <c r="AG90" s="395">
        <f t="shared" si="19"/>
        <v>0</v>
      </c>
      <c r="AH90" s="393">
        <f t="shared" si="19"/>
        <v>0</v>
      </c>
      <c r="AI90" s="394">
        <f t="shared" si="19"/>
        <v>0</v>
      </c>
      <c r="AJ90" s="394">
        <f t="shared" si="19"/>
        <v>0</v>
      </c>
      <c r="AK90" s="395">
        <f t="shared" si="19"/>
        <v>0</v>
      </c>
      <c r="AL90" s="393">
        <f t="shared" si="19"/>
        <v>0</v>
      </c>
      <c r="AM90" s="394">
        <f t="shared" si="19"/>
        <v>0</v>
      </c>
      <c r="AN90" s="394">
        <f t="shared" si="19"/>
        <v>0</v>
      </c>
      <c r="AO90" s="395">
        <f t="shared" si="19"/>
        <v>0</v>
      </c>
      <c r="AP90" s="393">
        <f t="shared" si="19"/>
        <v>0</v>
      </c>
      <c r="AQ90" s="394">
        <f t="shared" si="19"/>
        <v>0</v>
      </c>
      <c r="AR90" s="394">
        <f t="shared" si="19"/>
        <v>0</v>
      </c>
      <c r="AS90" s="395">
        <f t="shared" si="19"/>
        <v>0</v>
      </c>
      <c r="AT90" s="393">
        <f t="shared" si="19"/>
        <v>0</v>
      </c>
      <c r="AU90" s="394">
        <f t="shared" si="19"/>
        <v>0</v>
      </c>
      <c r="AV90" s="394">
        <f t="shared" si="19"/>
        <v>0</v>
      </c>
      <c r="AW90" s="395">
        <f t="shared" si="19"/>
        <v>0</v>
      </c>
      <c r="AX90" s="393">
        <f t="shared" si="19"/>
        <v>0</v>
      </c>
      <c r="AY90" s="394">
        <f t="shared" si="19"/>
        <v>0</v>
      </c>
      <c r="AZ90" s="394">
        <f t="shared" si="19"/>
        <v>0</v>
      </c>
      <c r="BA90" s="395">
        <f t="shared" si="19"/>
        <v>0</v>
      </c>
      <c r="BB90" s="393">
        <f t="shared" si="19"/>
        <v>0</v>
      </c>
      <c r="BC90" s="394">
        <f t="shared" si="19"/>
        <v>0</v>
      </c>
      <c r="BD90" s="394">
        <f t="shared" si="19"/>
        <v>0</v>
      </c>
      <c r="BE90" s="395">
        <f t="shared" si="19"/>
        <v>0</v>
      </c>
      <c r="BF90" s="393">
        <f t="shared" si="19"/>
        <v>0</v>
      </c>
      <c r="BG90" s="394">
        <f t="shared" si="19"/>
        <v>0</v>
      </c>
      <c r="BH90" s="394">
        <f t="shared" si="19"/>
        <v>0</v>
      </c>
      <c r="BI90" s="395">
        <f t="shared" si="19"/>
        <v>0</v>
      </c>
      <c r="BJ90" s="393">
        <f t="shared" si="19"/>
        <v>0</v>
      </c>
      <c r="BK90" s="394">
        <f t="shared" si="19"/>
        <v>0</v>
      </c>
      <c r="BL90" s="394">
        <f t="shared" si="19"/>
        <v>0</v>
      </c>
      <c r="BM90" s="395">
        <f t="shared" si="19"/>
        <v>0</v>
      </c>
      <c r="BN90" s="393">
        <f t="shared" si="19"/>
        <v>0</v>
      </c>
      <c r="BO90" s="394">
        <f t="shared" ref="BO90:CC90" si="20">BO88+BO89</f>
        <v>0</v>
      </c>
      <c r="BP90" s="394">
        <f t="shared" si="20"/>
        <v>0</v>
      </c>
      <c r="BQ90" s="395">
        <f t="shared" si="20"/>
        <v>0</v>
      </c>
      <c r="BR90" s="393">
        <f t="shared" si="20"/>
        <v>0</v>
      </c>
      <c r="BS90" s="394">
        <f t="shared" si="20"/>
        <v>0</v>
      </c>
      <c r="BT90" s="394">
        <f t="shared" si="20"/>
        <v>0</v>
      </c>
      <c r="BU90" s="395">
        <f t="shared" si="20"/>
        <v>0</v>
      </c>
      <c r="BV90" s="393">
        <f t="shared" si="20"/>
        <v>0</v>
      </c>
      <c r="BW90" s="394">
        <f t="shared" si="20"/>
        <v>0</v>
      </c>
      <c r="BX90" s="394">
        <f t="shared" si="20"/>
        <v>0</v>
      </c>
      <c r="BY90" s="395">
        <f t="shared" si="20"/>
        <v>0</v>
      </c>
      <c r="BZ90" s="393">
        <f t="shared" si="20"/>
        <v>0</v>
      </c>
      <c r="CA90" s="394">
        <f t="shared" si="20"/>
        <v>0</v>
      </c>
      <c r="CB90" s="394">
        <f t="shared" si="20"/>
        <v>0</v>
      </c>
      <c r="CC90" s="395">
        <f t="shared" si="20"/>
        <v>0</v>
      </c>
    </row>
    <row r="91" spans="1:85" x14ac:dyDescent="0.25">
      <c r="A91" s="57"/>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row>
    <row r="92" spans="1:85" ht="15.6" thickBot="1" x14ac:dyDescent="0.3">
      <c r="A92" s="57"/>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row>
    <row r="93" spans="1:85" ht="15.6" x14ac:dyDescent="0.3">
      <c r="A93" s="57"/>
      <c r="B93" s="126"/>
      <c r="C93" s="127"/>
      <c r="D93" s="118">
        <v>1</v>
      </c>
      <c r="E93" s="128"/>
      <c r="F93" s="126"/>
      <c r="G93" s="127"/>
      <c r="H93" s="118">
        <v>2</v>
      </c>
      <c r="I93" s="128"/>
      <c r="J93" s="126"/>
      <c r="K93" s="127"/>
      <c r="L93" s="118">
        <v>3</v>
      </c>
      <c r="M93" s="128"/>
      <c r="N93" s="126"/>
      <c r="O93" s="127"/>
      <c r="P93" s="118">
        <v>4</v>
      </c>
      <c r="Q93" s="128"/>
      <c r="R93" s="126"/>
      <c r="S93" s="127"/>
      <c r="T93" s="118">
        <v>5</v>
      </c>
      <c r="U93" s="128"/>
      <c r="V93" s="126"/>
      <c r="W93" s="127"/>
      <c r="X93" s="118">
        <v>6</v>
      </c>
      <c r="Y93" s="128"/>
      <c r="Z93" s="126"/>
      <c r="AA93" s="127"/>
      <c r="AB93" s="129">
        <v>7</v>
      </c>
      <c r="AC93" s="130"/>
      <c r="AD93" s="126"/>
      <c r="AE93" s="127"/>
      <c r="AF93" s="121">
        <v>8</v>
      </c>
      <c r="AG93" s="128"/>
      <c r="AH93" s="126"/>
      <c r="AI93" s="127"/>
      <c r="AJ93" s="121">
        <v>9</v>
      </c>
      <c r="AK93" s="128"/>
      <c r="AL93" s="126"/>
      <c r="AM93" s="127"/>
      <c r="AN93" s="121">
        <v>10</v>
      </c>
      <c r="AO93" s="128"/>
      <c r="AP93" s="126"/>
      <c r="AQ93" s="127"/>
      <c r="AR93" s="121">
        <v>11</v>
      </c>
      <c r="AS93" s="128"/>
      <c r="AT93" s="126"/>
      <c r="AU93" s="127"/>
      <c r="AV93" s="121">
        <v>12</v>
      </c>
      <c r="AW93" s="128"/>
      <c r="AX93" s="126"/>
      <c r="AY93" s="127"/>
      <c r="AZ93" s="121">
        <v>13</v>
      </c>
      <c r="BA93" s="128"/>
      <c r="BB93" s="126"/>
      <c r="BC93" s="127"/>
      <c r="BD93" s="121">
        <v>14</v>
      </c>
      <c r="BE93" s="128"/>
      <c r="BF93" s="126"/>
      <c r="BG93" s="127"/>
      <c r="BH93" s="121">
        <v>15</v>
      </c>
      <c r="BI93" s="128"/>
      <c r="BJ93" s="126"/>
      <c r="BK93" s="127"/>
      <c r="BL93" s="121">
        <v>16</v>
      </c>
      <c r="BM93" s="128"/>
      <c r="BN93" s="126"/>
      <c r="BO93" s="127"/>
      <c r="BP93" s="121">
        <v>17</v>
      </c>
      <c r="BQ93" s="128"/>
      <c r="BR93" s="126"/>
      <c r="BS93" s="127"/>
      <c r="BT93" s="121">
        <v>18</v>
      </c>
      <c r="BU93" s="128"/>
      <c r="BV93" s="126"/>
      <c r="BW93" s="127"/>
      <c r="BX93" s="121">
        <v>19</v>
      </c>
      <c r="BY93" s="128"/>
      <c r="BZ93" s="126"/>
      <c r="CA93" s="120" t="s">
        <v>318</v>
      </c>
      <c r="CB93" s="131"/>
      <c r="CC93" s="128"/>
      <c r="CE93" s="679" t="s">
        <v>455</v>
      </c>
      <c r="CF93" s="419"/>
      <c r="CG93" s="420"/>
    </row>
    <row r="94" spans="1:85" ht="15.6" x14ac:dyDescent="0.25">
      <c r="A94" s="125" t="s">
        <v>158</v>
      </c>
      <c r="B94" s="306" t="str">
        <f>TEXT($C$42,"MM/YYY")&amp;" - "&amp;TEXT($D$42,"MM/YYYY")</f>
        <v>01/2020 - 12/2020</v>
      </c>
      <c r="C94" s="318" t="str">
        <f>TEXT($C$43,"MM/YYY")&amp;" - "&amp;TEXT($D$43,"MM/YYYY")</f>
        <v>01/2021 - 12/2021</v>
      </c>
      <c r="D94" s="318" t="str">
        <f>TEXT($C$44,"MM/YYY")&amp;" - "&amp;TEXT($D$44,"MM/YYYY")</f>
        <v>01/2022 - 12/2022</v>
      </c>
      <c r="E94" s="312" t="str">
        <f>TEXT($C$45,"MM/YYY")&amp;" - "&amp;TEXT($D$45,"MM/YYYY")</f>
        <v>01/2023 - 12/2023</v>
      </c>
      <c r="F94" s="306" t="str">
        <f>TEXT($C$42,"MM/YYY")&amp;" - "&amp;TEXT($D$42,"MM/YYYY")</f>
        <v>01/2020 - 12/2020</v>
      </c>
      <c r="G94" s="318" t="str">
        <f>TEXT($C$43,"MM/YYY")&amp;" - "&amp;TEXT($D$43,"MM/YYYY")</f>
        <v>01/2021 - 12/2021</v>
      </c>
      <c r="H94" s="318" t="str">
        <f>TEXT($C$44,"MM/YYY")&amp;" - "&amp;TEXT($D$44,"MM/YYYY")</f>
        <v>01/2022 - 12/2022</v>
      </c>
      <c r="I94" s="312" t="str">
        <f>TEXT($C$45,"MM/YYY")&amp;" - "&amp;TEXT($D$45,"MM/YYYY")</f>
        <v>01/2023 - 12/2023</v>
      </c>
      <c r="J94" s="306" t="str">
        <f>TEXT($C$42,"MM/YYY")&amp;" - "&amp;TEXT($D$42,"MM/YYYY")</f>
        <v>01/2020 - 12/2020</v>
      </c>
      <c r="K94" s="318" t="str">
        <f>TEXT($C$43,"MM/YYY")&amp;" - "&amp;TEXT($D$43,"MM/YYYY")</f>
        <v>01/2021 - 12/2021</v>
      </c>
      <c r="L94" s="318" t="str">
        <f>TEXT($C$44,"MM/YYY")&amp;" - "&amp;TEXT($D$44,"MM/YYYY")</f>
        <v>01/2022 - 12/2022</v>
      </c>
      <c r="M94" s="312" t="str">
        <f>TEXT($C$45,"MM/YYY")&amp;" - "&amp;TEXT($D$45,"MM/YYYY")</f>
        <v>01/2023 - 12/2023</v>
      </c>
      <c r="N94" s="306" t="str">
        <f>TEXT($C$42,"MM/YYY")&amp;" - "&amp;TEXT($D$42,"MM/YYYY")</f>
        <v>01/2020 - 12/2020</v>
      </c>
      <c r="O94" s="318" t="str">
        <f>TEXT($C$43,"MM/YYY")&amp;" - "&amp;TEXT($D$43,"MM/YYYY")</f>
        <v>01/2021 - 12/2021</v>
      </c>
      <c r="P94" s="318" t="str">
        <f>TEXT($C$44,"MM/YYY")&amp;" - "&amp;TEXT($D$44,"MM/YYYY")</f>
        <v>01/2022 - 12/2022</v>
      </c>
      <c r="Q94" s="312" t="str">
        <f>TEXT($C$45,"MM/YYY")&amp;" - "&amp;TEXT($D$45,"MM/YYYY")</f>
        <v>01/2023 - 12/2023</v>
      </c>
      <c r="R94" s="306" t="str">
        <f>TEXT($C$42,"MM/YYY")&amp;" - "&amp;TEXT($D$42,"MM/YYYY")</f>
        <v>01/2020 - 12/2020</v>
      </c>
      <c r="S94" s="318" t="str">
        <f>TEXT($C$43,"MM/YYY")&amp;" - "&amp;TEXT($D$43,"MM/YYYY")</f>
        <v>01/2021 - 12/2021</v>
      </c>
      <c r="T94" s="318" t="str">
        <f>TEXT($C$44,"MM/YYY")&amp;" - "&amp;TEXT($D$44,"MM/YYYY")</f>
        <v>01/2022 - 12/2022</v>
      </c>
      <c r="U94" s="312" t="str">
        <f>TEXT($C$45,"MM/YYY")&amp;" - "&amp;TEXT($D$45,"MM/YYYY")</f>
        <v>01/2023 - 12/2023</v>
      </c>
      <c r="V94" s="306" t="str">
        <f>TEXT($C$42,"MM/YYY")&amp;" - "&amp;TEXT($D$42,"MM/YYYY")</f>
        <v>01/2020 - 12/2020</v>
      </c>
      <c r="W94" s="318" t="str">
        <f>TEXT($C$43,"MM/YYY")&amp;" - "&amp;TEXT($D$43,"MM/YYYY")</f>
        <v>01/2021 - 12/2021</v>
      </c>
      <c r="X94" s="318" t="str">
        <f>TEXT($C$44,"MM/YYY")&amp;" - "&amp;TEXT($D$44,"MM/YYYY")</f>
        <v>01/2022 - 12/2022</v>
      </c>
      <c r="Y94" s="312" t="str">
        <f>TEXT($C$45,"MM/YYY")&amp;" - "&amp;TEXT($D$45,"MM/YYYY")</f>
        <v>01/2023 - 12/2023</v>
      </c>
      <c r="Z94" s="306" t="str">
        <f>TEXT($C$42,"MM/YYY")&amp;" - "&amp;TEXT($D$42,"MM/YYYY")</f>
        <v>01/2020 - 12/2020</v>
      </c>
      <c r="AA94" s="318" t="str">
        <f>TEXT($C$43,"MM/YYY")&amp;" - "&amp;TEXT($D$43,"MM/YYYY")</f>
        <v>01/2021 - 12/2021</v>
      </c>
      <c r="AB94" s="318" t="str">
        <f>TEXT($C$44,"MM/YYY")&amp;" - "&amp;TEXT($D$44,"MM/YYYY")</f>
        <v>01/2022 - 12/2022</v>
      </c>
      <c r="AC94" s="312" t="str">
        <f>TEXT($C$45,"MM/YYY")&amp;" - "&amp;TEXT($D$45,"MM/YYYY")</f>
        <v>01/2023 - 12/2023</v>
      </c>
      <c r="AD94" s="306" t="str">
        <f>TEXT($C$42,"MM/YYY")&amp;" - "&amp;TEXT($D$42,"MM/YYYY")</f>
        <v>01/2020 - 12/2020</v>
      </c>
      <c r="AE94" s="318" t="str">
        <f>TEXT($C$43,"MM/YYY")&amp;" - "&amp;TEXT($D$43,"MM/YYYY")</f>
        <v>01/2021 - 12/2021</v>
      </c>
      <c r="AF94" s="318" t="str">
        <f>TEXT($C$44,"MM/YYY")&amp;" - "&amp;TEXT($D$44,"MM/YYYY")</f>
        <v>01/2022 - 12/2022</v>
      </c>
      <c r="AG94" s="312" t="str">
        <f>TEXT($C$45,"MM/YYY")&amp;" - "&amp;TEXT($D$45,"MM/YYYY")</f>
        <v>01/2023 - 12/2023</v>
      </c>
      <c r="AH94" s="306" t="str">
        <f>TEXT($C$42,"MM/YYY")&amp;" - "&amp;TEXT($D$42,"MM/YYYY")</f>
        <v>01/2020 - 12/2020</v>
      </c>
      <c r="AI94" s="318" t="str">
        <f>TEXT($C$43,"MM/YYY")&amp;" - "&amp;TEXT($D$43,"MM/YYYY")</f>
        <v>01/2021 - 12/2021</v>
      </c>
      <c r="AJ94" s="318" t="str">
        <f>TEXT($C$44,"MM/YYY")&amp;" - "&amp;TEXT($D$44,"MM/YYYY")</f>
        <v>01/2022 - 12/2022</v>
      </c>
      <c r="AK94" s="312" t="str">
        <f>TEXT($C$45,"MM/YYY")&amp;" - "&amp;TEXT($D$45,"MM/YYYY")</f>
        <v>01/2023 - 12/2023</v>
      </c>
      <c r="AL94" s="306" t="str">
        <f>TEXT($C$42,"MM/YYY")&amp;" - "&amp;TEXT($D$42,"MM/YYYY")</f>
        <v>01/2020 - 12/2020</v>
      </c>
      <c r="AM94" s="318" t="str">
        <f>TEXT($C$43,"MM/YYY")&amp;" - "&amp;TEXT($D$43,"MM/YYYY")</f>
        <v>01/2021 - 12/2021</v>
      </c>
      <c r="AN94" s="318" t="str">
        <f>TEXT($C$44,"MM/YYY")&amp;" - "&amp;TEXT($D$44,"MM/YYYY")</f>
        <v>01/2022 - 12/2022</v>
      </c>
      <c r="AO94" s="312" t="str">
        <f>TEXT($C$45,"MM/YYY")&amp;" - "&amp;TEXT($D$45,"MM/YYYY")</f>
        <v>01/2023 - 12/2023</v>
      </c>
      <c r="AP94" s="306" t="str">
        <f>TEXT($C$42,"MM/YYY")&amp;" - "&amp;TEXT($D$42,"MM/YYYY")</f>
        <v>01/2020 - 12/2020</v>
      </c>
      <c r="AQ94" s="318" t="str">
        <f>TEXT($C$43,"MM/YYY")&amp;" - "&amp;TEXT($D$43,"MM/YYYY")</f>
        <v>01/2021 - 12/2021</v>
      </c>
      <c r="AR94" s="318" t="str">
        <f>TEXT($C$44,"MM/YYY")&amp;" - "&amp;TEXT($D$44,"MM/YYYY")</f>
        <v>01/2022 - 12/2022</v>
      </c>
      <c r="AS94" s="312" t="str">
        <f>TEXT($C$45,"MM/YYY")&amp;" - "&amp;TEXT($D$45,"MM/YYYY")</f>
        <v>01/2023 - 12/2023</v>
      </c>
      <c r="AT94" s="306" t="str">
        <f>TEXT($C$42,"MM/YYY")&amp;" - "&amp;TEXT($D$42,"MM/YYYY")</f>
        <v>01/2020 - 12/2020</v>
      </c>
      <c r="AU94" s="318" t="str">
        <f>TEXT($C$43,"MM/YYY")&amp;" - "&amp;TEXT($D$43,"MM/YYYY")</f>
        <v>01/2021 - 12/2021</v>
      </c>
      <c r="AV94" s="318" t="str">
        <f>TEXT($C$44,"MM/YYY")&amp;" - "&amp;TEXT($D$44,"MM/YYYY")</f>
        <v>01/2022 - 12/2022</v>
      </c>
      <c r="AW94" s="312" t="str">
        <f>TEXT($C$45,"MM/YYY")&amp;" - "&amp;TEXT($D$45,"MM/YYYY")</f>
        <v>01/2023 - 12/2023</v>
      </c>
      <c r="AX94" s="306" t="str">
        <f>TEXT($C$42,"MM/YYY")&amp;" - "&amp;TEXT($D$42,"MM/YYYY")</f>
        <v>01/2020 - 12/2020</v>
      </c>
      <c r="AY94" s="318" t="str">
        <f>TEXT($C$43,"MM/YYY")&amp;" - "&amp;TEXT($D$43,"MM/YYYY")</f>
        <v>01/2021 - 12/2021</v>
      </c>
      <c r="AZ94" s="318" t="str">
        <f>TEXT($C$44,"MM/YYY")&amp;" - "&amp;TEXT($D$44,"MM/YYYY")</f>
        <v>01/2022 - 12/2022</v>
      </c>
      <c r="BA94" s="312" t="str">
        <f>TEXT($C$45,"MM/YYY")&amp;" - "&amp;TEXT($D$45,"MM/YYYY")</f>
        <v>01/2023 - 12/2023</v>
      </c>
      <c r="BB94" s="306" t="str">
        <f>TEXT($C$42,"MM/YYY")&amp;" - "&amp;TEXT($D$42,"MM/YYYY")</f>
        <v>01/2020 - 12/2020</v>
      </c>
      <c r="BC94" s="318" t="str">
        <f>TEXT($C$43,"MM/YYY")&amp;" - "&amp;TEXT($D$43,"MM/YYYY")</f>
        <v>01/2021 - 12/2021</v>
      </c>
      <c r="BD94" s="318" t="str">
        <f>TEXT($C$44,"MM/YYY")&amp;" - "&amp;TEXT($D$44,"MM/YYYY")</f>
        <v>01/2022 - 12/2022</v>
      </c>
      <c r="BE94" s="312" t="str">
        <f>TEXT($C$45,"MM/YYY")&amp;" - "&amp;TEXT($D$45,"MM/YYYY")</f>
        <v>01/2023 - 12/2023</v>
      </c>
      <c r="BF94" s="306" t="str">
        <f>TEXT($C$42,"MM/YYY")&amp;" - "&amp;TEXT($D$42,"MM/YYYY")</f>
        <v>01/2020 - 12/2020</v>
      </c>
      <c r="BG94" s="318" t="str">
        <f>TEXT($C$43,"MM/YYY")&amp;" - "&amp;TEXT($D$43,"MM/YYYY")</f>
        <v>01/2021 - 12/2021</v>
      </c>
      <c r="BH94" s="318" t="str">
        <f>TEXT($C$44,"MM/YYY")&amp;" - "&amp;TEXT($D$44,"MM/YYYY")</f>
        <v>01/2022 - 12/2022</v>
      </c>
      <c r="BI94" s="312" t="str">
        <f>TEXT($C$45,"MM/YYY")&amp;" - "&amp;TEXT($D$45,"MM/YYYY")</f>
        <v>01/2023 - 12/2023</v>
      </c>
      <c r="BJ94" s="306" t="str">
        <f>TEXT($C$42,"MM/YYY")&amp;" - "&amp;TEXT($D$42,"MM/YYYY")</f>
        <v>01/2020 - 12/2020</v>
      </c>
      <c r="BK94" s="318" t="str">
        <f>TEXT($C$43,"MM/YYY")&amp;" - "&amp;TEXT($D$43,"MM/YYYY")</f>
        <v>01/2021 - 12/2021</v>
      </c>
      <c r="BL94" s="318" t="str">
        <f>TEXT($C$44,"MM/YYY")&amp;" - "&amp;TEXT($D$44,"MM/YYYY")</f>
        <v>01/2022 - 12/2022</v>
      </c>
      <c r="BM94" s="312" t="str">
        <f>TEXT($C$45,"MM/YYY")&amp;" - "&amp;TEXT($D$45,"MM/YYYY")</f>
        <v>01/2023 - 12/2023</v>
      </c>
      <c r="BN94" s="306" t="str">
        <f>TEXT($C$42,"MM/YYY")&amp;" - "&amp;TEXT($D$42,"MM/YYYY")</f>
        <v>01/2020 - 12/2020</v>
      </c>
      <c r="BO94" s="318" t="str">
        <f>TEXT($C$43,"MM/YYY")&amp;" - "&amp;TEXT($D$43,"MM/YYYY")</f>
        <v>01/2021 - 12/2021</v>
      </c>
      <c r="BP94" s="318" t="str">
        <f>TEXT($C$44,"MM/YYY")&amp;" - "&amp;TEXT($D$44,"MM/YYYY")</f>
        <v>01/2022 - 12/2022</v>
      </c>
      <c r="BQ94" s="312" t="str">
        <f>TEXT($C$45,"MM/YYY")&amp;" - "&amp;TEXT($D$45,"MM/YYYY")</f>
        <v>01/2023 - 12/2023</v>
      </c>
      <c r="BR94" s="306" t="str">
        <f>TEXT($C$42,"MM/YYY")&amp;" - "&amp;TEXT($D$42,"MM/YYYY")</f>
        <v>01/2020 - 12/2020</v>
      </c>
      <c r="BS94" s="318" t="str">
        <f>TEXT($C$43,"MM/YYY")&amp;" - "&amp;TEXT($D$43,"MM/YYYY")</f>
        <v>01/2021 - 12/2021</v>
      </c>
      <c r="BT94" s="318" t="str">
        <f>TEXT($C$44,"MM/YYY")&amp;" - "&amp;TEXT($D$44,"MM/YYYY")</f>
        <v>01/2022 - 12/2022</v>
      </c>
      <c r="BU94" s="312" t="str">
        <f>TEXT($C$45,"MM/YYY")&amp;" - "&amp;TEXT($D$45,"MM/YYYY")</f>
        <v>01/2023 - 12/2023</v>
      </c>
      <c r="BV94" s="306" t="str">
        <f>TEXT($C$42,"MM/YYY")&amp;" - "&amp;TEXT($D$42,"MM/YYYY")</f>
        <v>01/2020 - 12/2020</v>
      </c>
      <c r="BW94" s="318" t="str">
        <f>TEXT($C$43,"MM/YYY")&amp;" - "&amp;TEXT($D$43,"MM/YYYY")</f>
        <v>01/2021 - 12/2021</v>
      </c>
      <c r="BX94" s="318" t="str">
        <f>TEXT($C$44,"MM/YYY")&amp;" - "&amp;TEXT($D$44,"MM/YYYY")</f>
        <v>01/2022 - 12/2022</v>
      </c>
      <c r="BY94" s="312" t="str">
        <f>TEXT($C$45,"MM/YYY")&amp;" - "&amp;TEXT($D$45,"MM/YYYY")</f>
        <v>01/2023 - 12/2023</v>
      </c>
      <c r="BZ94" s="306" t="str">
        <f>TEXT($C$42,"MM/YYY")&amp;" - "&amp;TEXT($D$42,"MM/YYYY")</f>
        <v>01/2020 - 12/2020</v>
      </c>
      <c r="CA94" s="318" t="str">
        <f>TEXT($C$43,"MM/YYY")&amp;" - "&amp;TEXT($D$43,"MM/YYYY")</f>
        <v>01/2021 - 12/2021</v>
      </c>
      <c r="CB94" s="318" t="str">
        <f>TEXT($C$44,"MM/YYY")&amp;" - "&amp;TEXT($D$44,"MM/YYYY")</f>
        <v>01/2022 - 12/2022</v>
      </c>
      <c r="CC94" s="312" t="str">
        <f>TEXT($C$45,"MM/YYY")&amp;" - "&amp;TEXT($D$45,"MM/YYYY")</f>
        <v>01/2023 - 12/2023</v>
      </c>
      <c r="CE94" s="421" t="str">
        <f>TEXT($C$43,"MM/YYY")&amp;" - "&amp;TEXT($D$43,"MM/YYYY")</f>
        <v>01/2021 - 12/2021</v>
      </c>
      <c r="CF94" s="422" t="str">
        <f>TEXT($C$44,"MM/YYY")&amp;" - "&amp;TEXT($D$44,"MM/YYYY")</f>
        <v>01/2022 - 12/2022</v>
      </c>
      <c r="CG94" s="423" t="str">
        <f>TEXT($C$45,"MM/YYY")&amp;" - "&amp;TEXT($D$45,"MM/YYYY")</f>
        <v>01/2023 - 12/2023</v>
      </c>
    </row>
    <row r="95" spans="1:85" x14ac:dyDescent="0.25">
      <c r="A95" s="60" t="s">
        <v>50</v>
      </c>
      <c r="B95" s="327"/>
      <c r="C95" s="328"/>
      <c r="D95" s="328"/>
      <c r="E95" s="329"/>
      <c r="F95" s="327"/>
      <c r="G95" s="328"/>
      <c r="H95" s="328"/>
      <c r="I95" s="329"/>
      <c r="J95" s="327"/>
      <c r="K95" s="328"/>
      <c r="L95" s="328"/>
      <c r="M95" s="329"/>
      <c r="N95" s="327"/>
      <c r="O95" s="328"/>
      <c r="P95" s="328"/>
      <c r="Q95" s="329"/>
      <c r="R95" s="327"/>
      <c r="S95" s="328"/>
      <c r="T95" s="328"/>
      <c r="U95" s="329"/>
      <c r="V95" s="327"/>
      <c r="W95" s="328"/>
      <c r="X95" s="328"/>
      <c r="Y95" s="329"/>
      <c r="Z95" s="327"/>
      <c r="AA95" s="328"/>
      <c r="AB95" s="328"/>
      <c r="AC95" s="329"/>
      <c r="AD95" s="327"/>
      <c r="AE95" s="328"/>
      <c r="AF95" s="328"/>
      <c r="AG95" s="329"/>
      <c r="AH95" s="327"/>
      <c r="AI95" s="328"/>
      <c r="AJ95" s="328"/>
      <c r="AK95" s="329"/>
      <c r="AL95" s="327"/>
      <c r="AM95" s="328"/>
      <c r="AN95" s="328"/>
      <c r="AO95" s="329"/>
      <c r="AP95" s="327"/>
      <c r="AQ95" s="328"/>
      <c r="AR95" s="328"/>
      <c r="AS95" s="329"/>
      <c r="AT95" s="327"/>
      <c r="AU95" s="328"/>
      <c r="AV95" s="328"/>
      <c r="AW95" s="329"/>
      <c r="AX95" s="327"/>
      <c r="AY95" s="328"/>
      <c r="AZ95" s="328"/>
      <c r="BA95" s="329"/>
      <c r="BB95" s="327"/>
      <c r="BC95" s="328"/>
      <c r="BD95" s="328"/>
      <c r="BE95" s="329"/>
      <c r="BF95" s="327"/>
      <c r="BG95" s="328"/>
      <c r="BH95" s="328"/>
      <c r="BI95" s="329"/>
      <c r="BJ95" s="327"/>
      <c r="BK95" s="328"/>
      <c r="BL95" s="328"/>
      <c r="BM95" s="329"/>
      <c r="BN95" s="327"/>
      <c r="BO95" s="328"/>
      <c r="BP95" s="328"/>
      <c r="BQ95" s="329"/>
      <c r="BR95" s="327"/>
      <c r="BS95" s="328"/>
      <c r="BT95" s="328"/>
      <c r="BU95" s="329"/>
      <c r="BV95" s="327"/>
      <c r="BW95" s="328"/>
      <c r="BX95" s="328"/>
      <c r="BY95" s="329"/>
      <c r="BZ95" s="327"/>
      <c r="CA95" s="328"/>
      <c r="CB95" s="328"/>
      <c r="CC95" s="329"/>
      <c r="CE95" s="424">
        <f>IF(BZ95&lt;&gt;0, CA95/BZ95-1, 0)</f>
        <v>0</v>
      </c>
      <c r="CF95" s="425">
        <f t="shared" ref="CF95:CG106" si="21">IF(CA95&lt;&gt;0, CB95/CA95-1, 0)</f>
        <v>0</v>
      </c>
      <c r="CG95" s="426">
        <f t="shared" si="21"/>
        <v>0</v>
      </c>
    </row>
    <row r="96" spans="1:85" x14ac:dyDescent="0.25">
      <c r="A96" s="61" t="s">
        <v>51</v>
      </c>
      <c r="B96" s="333"/>
      <c r="C96" s="334"/>
      <c r="D96" s="334"/>
      <c r="E96" s="335"/>
      <c r="F96" s="333"/>
      <c r="G96" s="334"/>
      <c r="H96" s="334"/>
      <c r="I96" s="335"/>
      <c r="J96" s="333"/>
      <c r="K96" s="334"/>
      <c r="L96" s="334"/>
      <c r="M96" s="335"/>
      <c r="N96" s="333"/>
      <c r="O96" s="334"/>
      <c r="P96" s="334"/>
      <c r="Q96" s="335"/>
      <c r="R96" s="333"/>
      <c r="S96" s="334"/>
      <c r="T96" s="334"/>
      <c r="U96" s="335"/>
      <c r="V96" s="333"/>
      <c r="W96" s="334"/>
      <c r="X96" s="334"/>
      <c r="Y96" s="335"/>
      <c r="Z96" s="333"/>
      <c r="AA96" s="334"/>
      <c r="AB96" s="334"/>
      <c r="AC96" s="335"/>
      <c r="AD96" s="333"/>
      <c r="AE96" s="334"/>
      <c r="AF96" s="334"/>
      <c r="AG96" s="335"/>
      <c r="AH96" s="333"/>
      <c r="AI96" s="334"/>
      <c r="AJ96" s="334"/>
      <c r="AK96" s="335"/>
      <c r="AL96" s="333"/>
      <c r="AM96" s="334"/>
      <c r="AN96" s="334"/>
      <c r="AO96" s="335"/>
      <c r="AP96" s="333"/>
      <c r="AQ96" s="334"/>
      <c r="AR96" s="334"/>
      <c r="AS96" s="335"/>
      <c r="AT96" s="333"/>
      <c r="AU96" s="334"/>
      <c r="AV96" s="334"/>
      <c r="AW96" s="335"/>
      <c r="AX96" s="333"/>
      <c r="AY96" s="334"/>
      <c r="AZ96" s="334"/>
      <c r="BA96" s="335"/>
      <c r="BB96" s="333"/>
      <c r="BC96" s="334"/>
      <c r="BD96" s="334"/>
      <c r="BE96" s="335"/>
      <c r="BF96" s="333"/>
      <c r="BG96" s="334"/>
      <c r="BH96" s="334"/>
      <c r="BI96" s="335"/>
      <c r="BJ96" s="333"/>
      <c r="BK96" s="334"/>
      <c r="BL96" s="334"/>
      <c r="BM96" s="335"/>
      <c r="BN96" s="333"/>
      <c r="BO96" s="334"/>
      <c r="BP96" s="334"/>
      <c r="BQ96" s="335"/>
      <c r="BR96" s="333"/>
      <c r="BS96" s="334"/>
      <c r="BT96" s="334"/>
      <c r="BU96" s="335"/>
      <c r="BV96" s="333"/>
      <c r="BW96" s="334"/>
      <c r="BX96" s="334"/>
      <c r="BY96" s="335"/>
      <c r="BZ96" s="333"/>
      <c r="CA96" s="334"/>
      <c r="CB96" s="334"/>
      <c r="CC96" s="335"/>
      <c r="CE96" s="427">
        <f t="shared" ref="CE96:CE106" si="22">IF(BZ96&lt;&gt;0, CA96/BZ96-1, 0)</f>
        <v>0</v>
      </c>
      <c r="CF96" s="428">
        <f t="shared" si="21"/>
        <v>0</v>
      </c>
      <c r="CG96" s="429">
        <f t="shared" si="21"/>
        <v>0</v>
      </c>
    </row>
    <row r="97" spans="1:85" ht="16.2" customHeight="1" x14ac:dyDescent="0.25">
      <c r="A97" s="61" t="s">
        <v>75</v>
      </c>
      <c r="B97" s="333"/>
      <c r="C97" s="334"/>
      <c r="D97" s="334"/>
      <c r="E97" s="335"/>
      <c r="F97" s="333"/>
      <c r="G97" s="334"/>
      <c r="H97" s="334"/>
      <c r="I97" s="335"/>
      <c r="J97" s="333"/>
      <c r="K97" s="334"/>
      <c r="L97" s="334"/>
      <c r="M97" s="335"/>
      <c r="N97" s="333"/>
      <c r="O97" s="334"/>
      <c r="P97" s="334"/>
      <c r="Q97" s="335"/>
      <c r="R97" s="333"/>
      <c r="S97" s="334"/>
      <c r="T97" s="334"/>
      <c r="U97" s="335"/>
      <c r="V97" s="333"/>
      <c r="W97" s="334"/>
      <c r="X97" s="334"/>
      <c r="Y97" s="335"/>
      <c r="Z97" s="333"/>
      <c r="AA97" s="334"/>
      <c r="AB97" s="334"/>
      <c r="AC97" s="335"/>
      <c r="AD97" s="333"/>
      <c r="AE97" s="334"/>
      <c r="AF97" s="334"/>
      <c r="AG97" s="335"/>
      <c r="AH97" s="333"/>
      <c r="AI97" s="334"/>
      <c r="AJ97" s="334"/>
      <c r="AK97" s="335"/>
      <c r="AL97" s="333"/>
      <c r="AM97" s="334"/>
      <c r="AN97" s="334"/>
      <c r="AO97" s="335"/>
      <c r="AP97" s="333"/>
      <c r="AQ97" s="334"/>
      <c r="AR97" s="334"/>
      <c r="AS97" s="335"/>
      <c r="AT97" s="333"/>
      <c r="AU97" s="334"/>
      <c r="AV97" s="334"/>
      <c r="AW97" s="335"/>
      <c r="AX97" s="333"/>
      <c r="AY97" s="334"/>
      <c r="AZ97" s="334"/>
      <c r="BA97" s="335"/>
      <c r="BB97" s="333"/>
      <c r="BC97" s="334"/>
      <c r="BD97" s="334"/>
      <c r="BE97" s="335"/>
      <c r="BF97" s="333"/>
      <c r="BG97" s="334"/>
      <c r="BH97" s="334"/>
      <c r="BI97" s="335"/>
      <c r="BJ97" s="333"/>
      <c r="BK97" s="334"/>
      <c r="BL97" s="334"/>
      <c r="BM97" s="335"/>
      <c r="BN97" s="333"/>
      <c r="BO97" s="334"/>
      <c r="BP97" s="334"/>
      <c r="BQ97" s="335"/>
      <c r="BR97" s="333"/>
      <c r="BS97" s="334"/>
      <c r="BT97" s="334"/>
      <c r="BU97" s="335"/>
      <c r="BV97" s="333"/>
      <c r="BW97" s="334"/>
      <c r="BX97" s="334"/>
      <c r="BY97" s="335"/>
      <c r="BZ97" s="333"/>
      <c r="CA97" s="334"/>
      <c r="CB97" s="334"/>
      <c r="CC97" s="335"/>
      <c r="CE97" s="427">
        <f t="shared" si="22"/>
        <v>0</v>
      </c>
      <c r="CF97" s="428">
        <f t="shared" si="21"/>
        <v>0</v>
      </c>
      <c r="CG97" s="429">
        <f t="shared" si="21"/>
        <v>0</v>
      </c>
    </row>
    <row r="98" spans="1:85" x14ac:dyDescent="0.25">
      <c r="A98" s="61" t="s">
        <v>52</v>
      </c>
      <c r="B98" s="333"/>
      <c r="C98" s="334"/>
      <c r="D98" s="334"/>
      <c r="E98" s="335"/>
      <c r="F98" s="333"/>
      <c r="G98" s="334"/>
      <c r="H98" s="334"/>
      <c r="I98" s="335"/>
      <c r="J98" s="333"/>
      <c r="K98" s="334"/>
      <c r="L98" s="334"/>
      <c r="M98" s="335"/>
      <c r="N98" s="333"/>
      <c r="O98" s="334"/>
      <c r="P98" s="334"/>
      <c r="Q98" s="335"/>
      <c r="R98" s="333"/>
      <c r="S98" s="334"/>
      <c r="T98" s="334"/>
      <c r="U98" s="335"/>
      <c r="V98" s="333"/>
      <c r="W98" s="334"/>
      <c r="X98" s="334"/>
      <c r="Y98" s="335"/>
      <c r="Z98" s="333"/>
      <c r="AA98" s="334"/>
      <c r="AB98" s="334"/>
      <c r="AC98" s="335"/>
      <c r="AD98" s="333"/>
      <c r="AE98" s="334"/>
      <c r="AF98" s="334"/>
      <c r="AG98" s="335"/>
      <c r="AH98" s="333"/>
      <c r="AI98" s="334"/>
      <c r="AJ98" s="334"/>
      <c r="AK98" s="335"/>
      <c r="AL98" s="333"/>
      <c r="AM98" s="334"/>
      <c r="AN98" s="334"/>
      <c r="AO98" s="335"/>
      <c r="AP98" s="333"/>
      <c r="AQ98" s="334"/>
      <c r="AR98" s="334"/>
      <c r="AS98" s="335"/>
      <c r="AT98" s="333"/>
      <c r="AU98" s="334"/>
      <c r="AV98" s="334"/>
      <c r="AW98" s="335"/>
      <c r="AX98" s="333"/>
      <c r="AY98" s="334"/>
      <c r="AZ98" s="334"/>
      <c r="BA98" s="335"/>
      <c r="BB98" s="333"/>
      <c r="BC98" s="334"/>
      <c r="BD98" s="334"/>
      <c r="BE98" s="335"/>
      <c r="BF98" s="333"/>
      <c r="BG98" s="334"/>
      <c r="BH98" s="334"/>
      <c r="BI98" s="335"/>
      <c r="BJ98" s="333"/>
      <c r="BK98" s="334"/>
      <c r="BL98" s="334"/>
      <c r="BM98" s="335"/>
      <c r="BN98" s="333"/>
      <c r="BO98" s="334"/>
      <c r="BP98" s="334"/>
      <c r="BQ98" s="335"/>
      <c r="BR98" s="333"/>
      <c r="BS98" s="334"/>
      <c r="BT98" s="334"/>
      <c r="BU98" s="335"/>
      <c r="BV98" s="333"/>
      <c r="BW98" s="334"/>
      <c r="BX98" s="334"/>
      <c r="BY98" s="335"/>
      <c r="BZ98" s="333"/>
      <c r="CA98" s="334"/>
      <c r="CB98" s="334"/>
      <c r="CC98" s="335"/>
      <c r="CE98" s="427">
        <f t="shared" si="22"/>
        <v>0</v>
      </c>
      <c r="CF98" s="428">
        <f t="shared" si="21"/>
        <v>0</v>
      </c>
      <c r="CG98" s="429">
        <f t="shared" si="21"/>
        <v>0</v>
      </c>
    </row>
    <row r="99" spans="1:85" x14ac:dyDescent="0.25">
      <c r="A99" s="61" t="s">
        <v>53</v>
      </c>
      <c r="B99" s="333"/>
      <c r="C99" s="334"/>
      <c r="D99" s="334"/>
      <c r="E99" s="335"/>
      <c r="F99" s="333"/>
      <c r="G99" s="334"/>
      <c r="H99" s="334"/>
      <c r="I99" s="335"/>
      <c r="J99" s="333"/>
      <c r="K99" s="334"/>
      <c r="L99" s="334"/>
      <c r="M99" s="335"/>
      <c r="N99" s="333"/>
      <c r="O99" s="334"/>
      <c r="P99" s="334"/>
      <c r="Q99" s="335"/>
      <c r="R99" s="333"/>
      <c r="S99" s="334"/>
      <c r="T99" s="334"/>
      <c r="U99" s="335"/>
      <c r="V99" s="333"/>
      <c r="W99" s="334"/>
      <c r="X99" s="334"/>
      <c r="Y99" s="335"/>
      <c r="Z99" s="333"/>
      <c r="AA99" s="334"/>
      <c r="AB99" s="334"/>
      <c r="AC99" s="335"/>
      <c r="AD99" s="333"/>
      <c r="AE99" s="334"/>
      <c r="AF99" s="334"/>
      <c r="AG99" s="335"/>
      <c r="AH99" s="333"/>
      <c r="AI99" s="334"/>
      <c r="AJ99" s="334"/>
      <c r="AK99" s="335"/>
      <c r="AL99" s="333"/>
      <c r="AM99" s="334"/>
      <c r="AN99" s="334"/>
      <c r="AO99" s="335"/>
      <c r="AP99" s="333"/>
      <c r="AQ99" s="334"/>
      <c r="AR99" s="334"/>
      <c r="AS99" s="335"/>
      <c r="AT99" s="333"/>
      <c r="AU99" s="334"/>
      <c r="AV99" s="334"/>
      <c r="AW99" s="335"/>
      <c r="AX99" s="333"/>
      <c r="AY99" s="334"/>
      <c r="AZ99" s="334"/>
      <c r="BA99" s="335"/>
      <c r="BB99" s="333"/>
      <c r="BC99" s="334"/>
      <c r="BD99" s="334"/>
      <c r="BE99" s="335"/>
      <c r="BF99" s="333"/>
      <c r="BG99" s="334"/>
      <c r="BH99" s="334"/>
      <c r="BI99" s="335"/>
      <c r="BJ99" s="333"/>
      <c r="BK99" s="334"/>
      <c r="BL99" s="334"/>
      <c r="BM99" s="335"/>
      <c r="BN99" s="333"/>
      <c r="BO99" s="334"/>
      <c r="BP99" s="334"/>
      <c r="BQ99" s="335"/>
      <c r="BR99" s="333"/>
      <c r="BS99" s="334"/>
      <c r="BT99" s="334"/>
      <c r="BU99" s="335"/>
      <c r="BV99" s="333"/>
      <c r="BW99" s="334"/>
      <c r="BX99" s="334"/>
      <c r="BY99" s="335"/>
      <c r="BZ99" s="333"/>
      <c r="CA99" s="334"/>
      <c r="CB99" s="334"/>
      <c r="CC99" s="335"/>
      <c r="CE99" s="427">
        <f t="shared" si="22"/>
        <v>0</v>
      </c>
      <c r="CF99" s="428">
        <f t="shared" si="21"/>
        <v>0</v>
      </c>
      <c r="CG99" s="429">
        <f t="shared" si="21"/>
        <v>0</v>
      </c>
    </row>
    <row r="100" spans="1:85" x14ac:dyDescent="0.25">
      <c r="A100" s="61" t="s">
        <v>54</v>
      </c>
      <c r="B100" s="333"/>
      <c r="C100" s="334"/>
      <c r="D100" s="334"/>
      <c r="E100" s="335"/>
      <c r="F100" s="333"/>
      <c r="G100" s="334"/>
      <c r="H100" s="334"/>
      <c r="I100" s="335"/>
      <c r="J100" s="333"/>
      <c r="K100" s="334"/>
      <c r="L100" s="334"/>
      <c r="M100" s="335"/>
      <c r="N100" s="333"/>
      <c r="O100" s="334"/>
      <c r="P100" s="334"/>
      <c r="Q100" s="335"/>
      <c r="R100" s="333"/>
      <c r="S100" s="334"/>
      <c r="T100" s="334"/>
      <c r="U100" s="335"/>
      <c r="V100" s="333"/>
      <c r="W100" s="334"/>
      <c r="X100" s="334"/>
      <c r="Y100" s="335"/>
      <c r="Z100" s="333"/>
      <c r="AA100" s="334"/>
      <c r="AB100" s="334"/>
      <c r="AC100" s="335"/>
      <c r="AD100" s="333"/>
      <c r="AE100" s="334"/>
      <c r="AF100" s="334"/>
      <c r="AG100" s="335"/>
      <c r="AH100" s="333"/>
      <c r="AI100" s="334"/>
      <c r="AJ100" s="334"/>
      <c r="AK100" s="335"/>
      <c r="AL100" s="333"/>
      <c r="AM100" s="334"/>
      <c r="AN100" s="334"/>
      <c r="AO100" s="335"/>
      <c r="AP100" s="333"/>
      <c r="AQ100" s="334"/>
      <c r="AR100" s="334"/>
      <c r="AS100" s="335"/>
      <c r="AT100" s="333"/>
      <c r="AU100" s="334"/>
      <c r="AV100" s="334"/>
      <c r="AW100" s="335"/>
      <c r="AX100" s="333"/>
      <c r="AY100" s="334"/>
      <c r="AZ100" s="334"/>
      <c r="BA100" s="335"/>
      <c r="BB100" s="333"/>
      <c r="BC100" s="334"/>
      <c r="BD100" s="334"/>
      <c r="BE100" s="335"/>
      <c r="BF100" s="333"/>
      <c r="BG100" s="334"/>
      <c r="BH100" s="334"/>
      <c r="BI100" s="335"/>
      <c r="BJ100" s="333"/>
      <c r="BK100" s="334"/>
      <c r="BL100" s="334"/>
      <c r="BM100" s="335"/>
      <c r="BN100" s="333"/>
      <c r="BO100" s="334"/>
      <c r="BP100" s="334"/>
      <c r="BQ100" s="335"/>
      <c r="BR100" s="333"/>
      <c r="BS100" s="334"/>
      <c r="BT100" s="334"/>
      <c r="BU100" s="335"/>
      <c r="BV100" s="333"/>
      <c r="BW100" s="334"/>
      <c r="BX100" s="334"/>
      <c r="BY100" s="335"/>
      <c r="BZ100" s="333"/>
      <c r="CA100" s="334"/>
      <c r="CB100" s="334"/>
      <c r="CC100" s="335"/>
      <c r="CE100" s="430">
        <f t="shared" si="22"/>
        <v>0</v>
      </c>
      <c r="CF100" s="431">
        <f t="shared" si="21"/>
        <v>0</v>
      </c>
      <c r="CG100" s="432">
        <f t="shared" si="21"/>
        <v>0</v>
      </c>
    </row>
    <row r="101" spans="1:85" x14ac:dyDescent="0.25">
      <c r="A101" s="61" t="s">
        <v>55</v>
      </c>
      <c r="B101" s="333"/>
      <c r="C101" s="334"/>
      <c r="D101" s="334"/>
      <c r="E101" s="335"/>
      <c r="F101" s="333"/>
      <c r="G101" s="334"/>
      <c r="H101" s="334"/>
      <c r="I101" s="335"/>
      <c r="J101" s="333"/>
      <c r="K101" s="334"/>
      <c r="L101" s="334"/>
      <c r="M101" s="335"/>
      <c r="N101" s="333"/>
      <c r="O101" s="334"/>
      <c r="P101" s="334"/>
      <c r="Q101" s="335"/>
      <c r="R101" s="333"/>
      <c r="S101" s="334"/>
      <c r="T101" s="334"/>
      <c r="U101" s="335"/>
      <c r="V101" s="333"/>
      <c r="W101" s="334"/>
      <c r="X101" s="334"/>
      <c r="Y101" s="335"/>
      <c r="Z101" s="333"/>
      <c r="AA101" s="334"/>
      <c r="AB101" s="334"/>
      <c r="AC101" s="335"/>
      <c r="AD101" s="333"/>
      <c r="AE101" s="334"/>
      <c r="AF101" s="334"/>
      <c r="AG101" s="335"/>
      <c r="AH101" s="333"/>
      <c r="AI101" s="334"/>
      <c r="AJ101" s="334"/>
      <c r="AK101" s="335"/>
      <c r="AL101" s="333"/>
      <c r="AM101" s="334"/>
      <c r="AN101" s="334"/>
      <c r="AO101" s="335"/>
      <c r="AP101" s="333"/>
      <c r="AQ101" s="334"/>
      <c r="AR101" s="334"/>
      <c r="AS101" s="335"/>
      <c r="AT101" s="333"/>
      <c r="AU101" s="334"/>
      <c r="AV101" s="334"/>
      <c r="AW101" s="335"/>
      <c r="AX101" s="333"/>
      <c r="AY101" s="334"/>
      <c r="AZ101" s="334"/>
      <c r="BA101" s="335"/>
      <c r="BB101" s="333"/>
      <c r="BC101" s="334"/>
      <c r="BD101" s="334"/>
      <c r="BE101" s="335"/>
      <c r="BF101" s="333"/>
      <c r="BG101" s="334"/>
      <c r="BH101" s="334"/>
      <c r="BI101" s="335"/>
      <c r="BJ101" s="333"/>
      <c r="BK101" s="334"/>
      <c r="BL101" s="334"/>
      <c r="BM101" s="335"/>
      <c r="BN101" s="333"/>
      <c r="BO101" s="334"/>
      <c r="BP101" s="334"/>
      <c r="BQ101" s="335"/>
      <c r="BR101" s="333"/>
      <c r="BS101" s="334"/>
      <c r="BT101" s="334"/>
      <c r="BU101" s="335"/>
      <c r="BV101" s="333"/>
      <c r="BW101" s="334"/>
      <c r="BX101" s="334"/>
      <c r="BY101" s="335"/>
      <c r="BZ101" s="333"/>
      <c r="CA101" s="334"/>
      <c r="CB101" s="334"/>
      <c r="CC101" s="335"/>
      <c r="CE101" s="430">
        <f t="shared" si="22"/>
        <v>0</v>
      </c>
      <c r="CF101" s="431">
        <f t="shared" si="21"/>
        <v>0</v>
      </c>
      <c r="CG101" s="432">
        <f t="shared" si="21"/>
        <v>0</v>
      </c>
    </row>
    <row r="102" spans="1:85" x14ac:dyDescent="0.25">
      <c r="A102" s="61" t="s">
        <v>56</v>
      </c>
      <c r="B102" s="333"/>
      <c r="C102" s="334"/>
      <c r="D102" s="334"/>
      <c r="E102" s="335"/>
      <c r="F102" s="333"/>
      <c r="G102" s="334"/>
      <c r="H102" s="334"/>
      <c r="I102" s="335"/>
      <c r="J102" s="333"/>
      <c r="K102" s="334"/>
      <c r="L102" s="334"/>
      <c r="M102" s="335"/>
      <c r="N102" s="333"/>
      <c r="O102" s="334"/>
      <c r="P102" s="334"/>
      <c r="Q102" s="335"/>
      <c r="R102" s="333"/>
      <c r="S102" s="334"/>
      <c r="T102" s="334"/>
      <c r="U102" s="335"/>
      <c r="V102" s="333"/>
      <c r="W102" s="334"/>
      <c r="X102" s="334"/>
      <c r="Y102" s="335"/>
      <c r="Z102" s="333"/>
      <c r="AA102" s="334"/>
      <c r="AB102" s="334"/>
      <c r="AC102" s="335"/>
      <c r="AD102" s="333"/>
      <c r="AE102" s="334"/>
      <c r="AF102" s="334"/>
      <c r="AG102" s="335"/>
      <c r="AH102" s="333"/>
      <c r="AI102" s="334"/>
      <c r="AJ102" s="334"/>
      <c r="AK102" s="335"/>
      <c r="AL102" s="333"/>
      <c r="AM102" s="334"/>
      <c r="AN102" s="334"/>
      <c r="AO102" s="335"/>
      <c r="AP102" s="333"/>
      <c r="AQ102" s="334"/>
      <c r="AR102" s="334"/>
      <c r="AS102" s="335"/>
      <c r="AT102" s="333"/>
      <c r="AU102" s="334"/>
      <c r="AV102" s="334"/>
      <c r="AW102" s="335"/>
      <c r="AX102" s="333"/>
      <c r="AY102" s="334"/>
      <c r="AZ102" s="334"/>
      <c r="BA102" s="335"/>
      <c r="BB102" s="333"/>
      <c r="BC102" s="334"/>
      <c r="BD102" s="334"/>
      <c r="BE102" s="335"/>
      <c r="BF102" s="333"/>
      <c r="BG102" s="334"/>
      <c r="BH102" s="334"/>
      <c r="BI102" s="335"/>
      <c r="BJ102" s="333"/>
      <c r="BK102" s="334"/>
      <c r="BL102" s="334"/>
      <c r="BM102" s="335"/>
      <c r="BN102" s="333"/>
      <c r="BO102" s="334"/>
      <c r="BP102" s="334"/>
      <c r="BQ102" s="335"/>
      <c r="BR102" s="333"/>
      <c r="BS102" s="334"/>
      <c r="BT102" s="334"/>
      <c r="BU102" s="335"/>
      <c r="BV102" s="333"/>
      <c r="BW102" s="334"/>
      <c r="BX102" s="334"/>
      <c r="BY102" s="335"/>
      <c r="BZ102" s="333"/>
      <c r="CA102" s="334"/>
      <c r="CB102" s="334"/>
      <c r="CC102" s="335"/>
      <c r="CE102" s="430">
        <f t="shared" si="22"/>
        <v>0</v>
      </c>
      <c r="CF102" s="431">
        <f t="shared" si="21"/>
        <v>0</v>
      </c>
      <c r="CG102" s="432">
        <f t="shared" si="21"/>
        <v>0</v>
      </c>
    </row>
    <row r="103" spans="1:85" ht="15.6" thickBot="1" x14ac:dyDescent="0.3">
      <c r="A103" s="62" t="s">
        <v>57</v>
      </c>
      <c r="B103" s="324"/>
      <c r="C103" s="326"/>
      <c r="D103" s="326"/>
      <c r="E103" s="325"/>
      <c r="F103" s="324"/>
      <c r="G103" s="326"/>
      <c r="H103" s="326"/>
      <c r="I103" s="325"/>
      <c r="J103" s="324"/>
      <c r="K103" s="326"/>
      <c r="L103" s="326"/>
      <c r="M103" s="325"/>
      <c r="N103" s="324"/>
      <c r="O103" s="326"/>
      <c r="P103" s="326"/>
      <c r="Q103" s="325"/>
      <c r="R103" s="324"/>
      <c r="S103" s="326"/>
      <c r="T103" s="326"/>
      <c r="U103" s="325"/>
      <c r="V103" s="324"/>
      <c r="W103" s="326"/>
      <c r="X103" s="326"/>
      <c r="Y103" s="325"/>
      <c r="Z103" s="324"/>
      <c r="AA103" s="326"/>
      <c r="AB103" s="326"/>
      <c r="AC103" s="325"/>
      <c r="AD103" s="324"/>
      <c r="AE103" s="326"/>
      <c r="AF103" s="326"/>
      <c r="AG103" s="325"/>
      <c r="AH103" s="324"/>
      <c r="AI103" s="326"/>
      <c r="AJ103" s="326"/>
      <c r="AK103" s="325"/>
      <c r="AL103" s="324"/>
      <c r="AM103" s="326"/>
      <c r="AN103" s="326"/>
      <c r="AO103" s="325"/>
      <c r="AP103" s="324"/>
      <c r="AQ103" s="326"/>
      <c r="AR103" s="326"/>
      <c r="AS103" s="325"/>
      <c r="AT103" s="324"/>
      <c r="AU103" s="326"/>
      <c r="AV103" s="326"/>
      <c r="AW103" s="325"/>
      <c r="AX103" s="324"/>
      <c r="AY103" s="326"/>
      <c r="AZ103" s="326"/>
      <c r="BA103" s="325"/>
      <c r="BB103" s="324"/>
      <c r="BC103" s="326"/>
      <c r="BD103" s="326"/>
      <c r="BE103" s="325"/>
      <c r="BF103" s="324"/>
      <c r="BG103" s="326"/>
      <c r="BH103" s="326"/>
      <c r="BI103" s="325"/>
      <c r="BJ103" s="324"/>
      <c r="BK103" s="326"/>
      <c r="BL103" s="326"/>
      <c r="BM103" s="325"/>
      <c r="BN103" s="324"/>
      <c r="BO103" s="326"/>
      <c r="BP103" s="326"/>
      <c r="BQ103" s="325"/>
      <c r="BR103" s="324"/>
      <c r="BS103" s="326"/>
      <c r="BT103" s="326"/>
      <c r="BU103" s="325"/>
      <c r="BV103" s="324"/>
      <c r="BW103" s="326"/>
      <c r="BX103" s="326"/>
      <c r="BY103" s="325"/>
      <c r="BZ103" s="324"/>
      <c r="CA103" s="326"/>
      <c r="CB103" s="326"/>
      <c r="CC103" s="325"/>
      <c r="CE103" s="433">
        <f t="shared" si="22"/>
        <v>0</v>
      </c>
      <c r="CF103" s="434">
        <f t="shared" si="21"/>
        <v>0</v>
      </c>
      <c r="CG103" s="435">
        <f t="shared" si="21"/>
        <v>0</v>
      </c>
    </row>
    <row r="104" spans="1:85" ht="15.6" x14ac:dyDescent="0.3">
      <c r="A104" s="672" t="s">
        <v>446</v>
      </c>
      <c r="B104" s="402">
        <f>SUM(B95:B103)</f>
        <v>0</v>
      </c>
      <c r="C104" s="403">
        <f t="shared" ref="C104:E104" si="23">SUM(C95:C103)</f>
        <v>0</v>
      </c>
      <c r="D104" s="403">
        <f t="shared" si="23"/>
        <v>0</v>
      </c>
      <c r="E104" s="404">
        <f t="shared" si="23"/>
        <v>0</v>
      </c>
      <c r="F104" s="402">
        <f>SUM(F95:F103)</f>
        <v>0</v>
      </c>
      <c r="G104" s="403">
        <f t="shared" ref="G104:I104" si="24">SUM(G95:G103)</f>
        <v>0</v>
      </c>
      <c r="H104" s="403">
        <f t="shared" si="24"/>
        <v>0</v>
      </c>
      <c r="I104" s="404">
        <f t="shared" si="24"/>
        <v>0</v>
      </c>
      <c r="J104" s="402">
        <f>SUM(J95:J103)</f>
        <v>0</v>
      </c>
      <c r="K104" s="403">
        <f t="shared" ref="K104:M104" si="25">SUM(K95:K103)</f>
        <v>0</v>
      </c>
      <c r="L104" s="403">
        <f t="shared" si="25"/>
        <v>0</v>
      </c>
      <c r="M104" s="404">
        <f t="shared" si="25"/>
        <v>0</v>
      </c>
      <c r="N104" s="402">
        <f>SUM(N95:N103)</f>
        <v>0</v>
      </c>
      <c r="O104" s="403">
        <f t="shared" ref="O104:Q104" si="26">SUM(O95:O103)</f>
        <v>0</v>
      </c>
      <c r="P104" s="403">
        <f t="shared" si="26"/>
        <v>0</v>
      </c>
      <c r="Q104" s="404">
        <f t="shared" si="26"/>
        <v>0</v>
      </c>
      <c r="R104" s="402">
        <f>SUM(R95:R103)</f>
        <v>0</v>
      </c>
      <c r="S104" s="403">
        <f t="shared" ref="S104:U104" si="27">SUM(S95:S103)</f>
        <v>0</v>
      </c>
      <c r="T104" s="403">
        <f t="shared" si="27"/>
        <v>0</v>
      </c>
      <c r="U104" s="404">
        <f t="shared" si="27"/>
        <v>0</v>
      </c>
      <c r="V104" s="402">
        <f>SUM(V95:V103)</f>
        <v>0</v>
      </c>
      <c r="W104" s="403">
        <f t="shared" ref="W104:Y104" si="28">SUM(W95:W103)</f>
        <v>0</v>
      </c>
      <c r="X104" s="403">
        <f t="shared" si="28"/>
        <v>0</v>
      </c>
      <c r="Y104" s="404">
        <f t="shared" si="28"/>
        <v>0</v>
      </c>
      <c r="Z104" s="402">
        <f>SUM(Z95:Z103)</f>
        <v>0</v>
      </c>
      <c r="AA104" s="403">
        <f t="shared" ref="AA104:AC104" si="29">SUM(AA95:AA103)</f>
        <v>0</v>
      </c>
      <c r="AB104" s="403">
        <f t="shared" si="29"/>
        <v>0</v>
      </c>
      <c r="AC104" s="404">
        <f t="shared" si="29"/>
        <v>0</v>
      </c>
      <c r="AD104" s="402">
        <f>SUM(AD95:AD103)</f>
        <v>0</v>
      </c>
      <c r="AE104" s="403">
        <f t="shared" ref="AE104:AG104" si="30">SUM(AE95:AE103)</f>
        <v>0</v>
      </c>
      <c r="AF104" s="403">
        <f t="shared" si="30"/>
        <v>0</v>
      </c>
      <c r="AG104" s="404">
        <f t="shared" si="30"/>
        <v>0</v>
      </c>
      <c r="AH104" s="402">
        <f>SUM(AH95:AH103)</f>
        <v>0</v>
      </c>
      <c r="AI104" s="403">
        <f t="shared" ref="AI104:AK104" si="31">SUM(AI95:AI103)</f>
        <v>0</v>
      </c>
      <c r="AJ104" s="403">
        <f t="shared" si="31"/>
        <v>0</v>
      </c>
      <c r="AK104" s="404">
        <f t="shared" si="31"/>
        <v>0</v>
      </c>
      <c r="AL104" s="402">
        <f>SUM(AL95:AL103)</f>
        <v>0</v>
      </c>
      <c r="AM104" s="403">
        <f t="shared" ref="AM104:AO104" si="32">SUM(AM95:AM103)</f>
        <v>0</v>
      </c>
      <c r="AN104" s="403">
        <f t="shared" si="32"/>
        <v>0</v>
      </c>
      <c r="AO104" s="404">
        <f t="shared" si="32"/>
        <v>0</v>
      </c>
      <c r="AP104" s="402">
        <f>SUM(AP95:AP103)</f>
        <v>0</v>
      </c>
      <c r="AQ104" s="403">
        <f t="shared" ref="AQ104:AS104" si="33">SUM(AQ95:AQ103)</f>
        <v>0</v>
      </c>
      <c r="AR104" s="403">
        <f t="shared" si="33"/>
        <v>0</v>
      </c>
      <c r="AS104" s="404">
        <f t="shared" si="33"/>
        <v>0</v>
      </c>
      <c r="AT104" s="402">
        <f>SUM(AT95:AT103)</f>
        <v>0</v>
      </c>
      <c r="AU104" s="403">
        <f t="shared" ref="AU104:AW104" si="34">SUM(AU95:AU103)</f>
        <v>0</v>
      </c>
      <c r="AV104" s="403">
        <f t="shared" si="34"/>
        <v>0</v>
      </c>
      <c r="AW104" s="404">
        <f t="shared" si="34"/>
        <v>0</v>
      </c>
      <c r="AX104" s="402">
        <f>SUM(AX95:AX103)</f>
        <v>0</v>
      </c>
      <c r="AY104" s="403">
        <f t="shared" ref="AY104:BA104" si="35">SUM(AY95:AY103)</f>
        <v>0</v>
      </c>
      <c r="AZ104" s="403">
        <f t="shared" si="35"/>
        <v>0</v>
      </c>
      <c r="BA104" s="404">
        <f t="shared" si="35"/>
        <v>0</v>
      </c>
      <c r="BB104" s="402">
        <f>SUM(BB95:BB103)</f>
        <v>0</v>
      </c>
      <c r="BC104" s="403">
        <f t="shared" ref="BC104:BE104" si="36">SUM(BC95:BC103)</f>
        <v>0</v>
      </c>
      <c r="BD104" s="403">
        <f t="shared" si="36"/>
        <v>0</v>
      </c>
      <c r="BE104" s="404">
        <f t="shared" si="36"/>
        <v>0</v>
      </c>
      <c r="BF104" s="402">
        <f>SUM(BF95:BF103)</f>
        <v>0</v>
      </c>
      <c r="BG104" s="403">
        <f t="shared" ref="BG104:BI104" si="37">SUM(BG95:BG103)</f>
        <v>0</v>
      </c>
      <c r="BH104" s="403">
        <f t="shared" si="37"/>
        <v>0</v>
      </c>
      <c r="BI104" s="404">
        <f t="shared" si="37"/>
        <v>0</v>
      </c>
      <c r="BJ104" s="402">
        <f>SUM(BJ95:BJ103)</f>
        <v>0</v>
      </c>
      <c r="BK104" s="403">
        <f t="shared" ref="BK104:BM104" si="38">SUM(BK95:BK103)</f>
        <v>0</v>
      </c>
      <c r="BL104" s="403">
        <f t="shared" si="38"/>
        <v>0</v>
      </c>
      <c r="BM104" s="404">
        <f t="shared" si="38"/>
        <v>0</v>
      </c>
      <c r="BN104" s="402">
        <f>SUM(BN95:BN103)</f>
        <v>0</v>
      </c>
      <c r="BO104" s="403">
        <f t="shared" ref="BO104:BQ104" si="39">SUM(BO95:BO103)</f>
        <v>0</v>
      </c>
      <c r="BP104" s="403">
        <f t="shared" si="39"/>
        <v>0</v>
      </c>
      <c r="BQ104" s="404">
        <f t="shared" si="39"/>
        <v>0</v>
      </c>
      <c r="BR104" s="402">
        <f>SUM(BR95:BR103)</f>
        <v>0</v>
      </c>
      <c r="BS104" s="403">
        <f t="shared" ref="BS104:BU104" si="40">SUM(BS95:BS103)</f>
        <v>0</v>
      </c>
      <c r="BT104" s="403">
        <f t="shared" si="40"/>
        <v>0</v>
      </c>
      <c r="BU104" s="404">
        <f t="shared" si="40"/>
        <v>0</v>
      </c>
      <c r="BV104" s="402">
        <f>SUM(BV95:BV103)</f>
        <v>0</v>
      </c>
      <c r="BW104" s="403">
        <f t="shared" ref="BW104:BY104" si="41">SUM(BW95:BW103)</f>
        <v>0</v>
      </c>
      <c r="BX104" s="403">
        <f t="shared" si="41"/>
        <v>0</v>
      </c>
      <c r="BY104" s="404">
        <f t="shared" si="41"/>
        <v>0</v>
      </c>
      <c r="BZ104" s="402">
        <f>SUM(BZ95:BZ103)</f>
        <v>0</v>
      </c>
      <c r="CA104" s="403">
        <f t="shared" ref="CA104:CC104" si="42">SUM(CA95:CA103)</f>
        <v>0</v>
      </c>
      <c r="CB104" s="403">
        <f t="shared" si="42"/>
        <v>0</v>
      </c>
      <c r="CC104" s="404">
        <f t="shared" si="42"/>
        <v>0</v>
      </c>
      <c r="CE104" s="436">
        <f t="shared" si="22"/>
        <v>0</v>
      </c>
      <c r="CF104" s="437">
        <f t="shared" si="21"/>
        <v>0</v>
      </c>
      <c r="CG104" s="438">
        <f t="shared" si="21"/>
        <v>0</v>
      </c>
    </row>
    <row r="105" spans="1:85" x14ac:dyDescent="0.25">
      <c r="A105" s="677" t="s">
        <v>447</v>
      </c>
      <c r="B105" s="336"/>
      <c r="C105" s="337"/>
      <c r="D105" s="337"/>
      <c r="E105" s="338"/>
      <c r="F105" s="336"/>
      <c r="G105" s="337"/>
      <c r="H105" s="337"/>
      <c r="I105" s="338"/>
      <c r="J105" s="336"/>
      <c r="K105" s="337"/>
      <c r="L105" s="337"/>
      <c r="M105" s="338"/>
      <c r="N105" s="336"/>
      <c r="O105" s="337"/>
      <c r="P105" s="337"/>
      <c r="Q105" s="338"/>
      <c r="R105" s="336"/>
      <c r="S105" s="337"/>
      <c r="T105" s="337"/>
      <c r="U105" s="338"/>
      <c r="V105" s="336"/>
      <c r="W105" s="337"/>
      <c r="X105" s="337"/>
      <c r="Y105" s="338"/>
      <c r="Z105" s="336"/>
      <c r="AA105" s="337"/>
      <c r="AB105" s="337"/>
      <c r="AC105" s="338"/>
      <c r="AD105" s="336"/>
      <c r="AE105" s="337"/>
      <c r="AF105" s="337"/>
      <c r="AG105" s="338"/>
      <c r="AH105" s="336"/>
      <c r="AI105" s="337"/>
      <c r="AJ105" s="337"/>
      <c r="AK105" s="338"/>
      <c r="AL105" s="336"/>
      <c r="AM105" s="337"/>
      <c r="AN105" s="337"/>
      <c r="AO105" s="338"/>
      <c r="AP105" s="336"/>
      <c r="AQ105" s="337"/>
      <c r="AR105" s="337"/>
      <c r="AS105" s="338"/>
      <c r="AT105" s="336"/>
      <c r="AU105" s="337"/>
      <c r="AV105" s="337"/>
      <c r="AW105" s="338"/>
      <c r="AX105" s="336"/>
      <c r="AY105" s="337"/>
      <c r="AZ105" s="337"/>
      <c r="BA105" s="338"/>
      <c r="BB105" s="336"/>
      <c r="BC105" s="337"/>
      <c r="BD105" s="337"/>
      <c r="BE105" s="338"/>
      <c r="BF105" s="336"/>
      <c r="BG105" s="337"/>
      <c r="BH105" s="337"/>
      <c r="BI105" s="338"/>
      <c r="BJ105" s="336"/>
      <c r="BK105" s="337"/>
      <c r="BL105" s="337"/>
      <c r="BM105" s="338"/>
      <c r="BN105" s="336"/>
      <c r="BO105" s="337"/>
      <c r="BP105" s="337"/>
      <c r="BQ105" s="338"/>
      <c r="BR105" s="336"/>
      <c r="BS105" s="337"/>
      <c r="BT105" s="337"/>
      <c r="BU105" s="338"/>
      <c r="BV105" s="336"/>
      <c r="BW105" s="337"/>
      <c r="BX105" s="337"/>
      <c r="BY105" s="338"/>
      <c r="BZ105" s="336"/>
      <c r="CA105" s="337"/>
      <c r="CB105" s="337"/>
      <c r="CC105" s="338"/>
      <c r="CE105" s="439">
        <f t="shared" si="22"/>
        <v>0</v>
      </c>
      <c r="CF105" s="440">
        <f t="shared" si="21"/>
        <v>0</v>
      </c>
      <c r="CG105" s="441">
        <f t="shared" si="21"/>
        <v>0</v>
      </c>
    </row>
    <row r="106" spans="1:85" ht="16.2" thickBot="1" x14ac:dyDescent="0.35">
      <c r="A106" s="673" t="s">
        <v>448</v>
      </c>
      <c r="B106" s="393">
        <f>B104+B105</f>
        <v>0</v>
      </c>
      <c r="C106" s="394">
        <f t="shared" ref="C106:E106" si="43">C104+C105</f>
        <v>0</v>
      </c>
      <c r="D106" s="394">
        <f t="shared" si="43"/>
        <v>0</v>
      </c>
      <c r="E106" s="395">
        <f t="shared" si="43"/>
        <v>0</v>
      </c>
      <c r="F106" s="393">
        <f>F104+F105</f>
        <v>0</v>
      </c>
      <c r="G106" s="394">
        <f t="shared" ref="G106:I106" si="44">G104+G105</f>
        <v>0</v>
      </c>
      <c r="H106" s="394">
        <f t="shared" si="44"/>
        <v>0</v>
      </c>
      <c r="I106" s="395">
        <f t="shared" si="44"/>
        <v>0</v>
      </c>
      <c r="J106" s="393">
        <f>J104+J105</f>
        <v>0</v>
      </c>
      <c r="K106" s="394">
        <f t="shared" ref="K106:M106" si="45">K104+K105</f>
        <v>0</v>
      </c>
      <c r="L106" s="394">
        <f t="shared" si="45"/>
        <v>0</v>
      </c>
      <c r="M106" s="395">
        <f t="shared" si="45"/>
        <v>0</v>
      </c>
      <c r="N106" s="393">
        <f>N104+N105</f>
        <v>0</v>
      </c>
      <c r="O106" s="394">
        <f t="shared" ref="O106:Q106" si="46">O104+O105</f>
        <v>0</v>
      </c>
      <c r="P106" s="394">
        <f t="shared" si="46"/>
        <v>0</v>
      </c>
      <c r="Q106" s="395">
        <f t="shared" si="46"/>
        <v>0</v>
      </c>
      <c r="R106" s="393">
        <f>R104+R105</f>
        <v>0</v>
      </c>
      <c r="S106" s="394">
        <f t="shared" ref="S106:U106" si="47">S104+S105</f>
        <v>0</v>
      </c>
      <c r="T106" s="394">
        <f t="shared" si="47"/>
        <v>0</v>
      </c>
      <c r="U106" s="395">
        <f t="shared" si="47"/>
        <v>0</v>
      </c>
      <c r="V106" s="393">
        <f>V104+V105</f>
        <v>0</v>
      </c>
      <c r="W106" s="394">
        <f t="shared" ref="W106:Y106" si="48">W104+W105</f>
        <v>0</v>
      </c>
      <c r="X106" s="394">
        <f t="shared" si="48"/>
        <v>0</v>
      </c>
      <c r="Y106" s="395">
        <f t="shared" si="48"/>
        <v>0</v>
      </c>
      <c r="Z106" s="393">
        <f>Z104+Z105</f>
        <v>0</v>
      </c>
      <c r="AA106" s="394">
        <f t="shared" ref="AA106:AC106" si="49">AA104+AA105</f>
        <v>0</v>
      </c>
      <c r="AB106" s="394">
        <f t="shared" si="49"/>
        <v>0</v>
      </c>
      <c r="AC106" s="395">
        <f t="shared" si="49"/>
        <v>0</v>
      </c>
      <c r="AD106" s="393">
        <f>AD104+AD105</f>
        <v>0</v>
      </c>
      <c r="AE106" s="394">
        <f t="shared" ref="AE106:AG106" si="50">AE104+AE105</f>
        <v>0</v>
      </c>
      <c r="AF106" s="394">
        <f t="shared" si="50"/>
        <v>0</v>
      </c>
      <c r="AG106" s="395">
        <f t="shared" si="50"/>
        <v>0</v>
      </c>
      <c r="AH106" s="393">
        <f>AH104+AH105</f>
        <v>0</v>
      </c>
      <c r="AI106" s="394">
        <f t="shared" ref="AI106:AK106" si="51">AI104+AI105</f>
        <v>0</v>
      </c>
      <c r="AJ106" s="394">
        <f t="shared" si="51"/>
        <v>0</v>
      </c>
      <c r="AK106" s="395">
        <f t="shared" si="51"/>
        <v>0</v>
      </c>
      <c r="AL106" s="393">
        <f>AL104+AL105</f>
        <v>0</v>
      </c>
      <c r="AM106" s="394">
        <f t="shared" ref="AM106:AO106" si="52">AM104+AM105</f>
        <v>0</v>
      </c>
      <c r="AN106" s="394">
        <f t="shared" si="52"/>
        <v>0</v>
      </c>
      <c r="AO106" s="395">
        <f t="shared" si="52"/>
        <v>0</v>
      </c>
      <c r="AP106" s="393">
        <f>AP104+AP105</f>
        <v>0</v>
      </c>
      <c r="AQ106" s="394">
        <f t="shared" ref="AQ106:AS106" si="53">AQ104+AQ105</f>
        <v>0</v>
      </c>
      <c r="AR106" s="394">
        <f t="shared" si="53"/>
        <v>0</v>
      </c>
      <c r="AS106" s="395">
        <f t="shared" si="53"/>
        <v>0</v>
      </c>
      <c r="AT106" s="393">
        <f>AT104+AT105</f>
        <v>0</v>
      </c>
      <c r="AU106" s="394">
        <f t="shared" ref="AU106:AW106" si="54">AU104+AU105</f>
        <v>0</v>
      </c>
      <c r="AV106" s="394">
        <f t="shared" si="54"/>
        <v>0</v>
      </c>
      <c r="AW106" s="395">
        <f t="shared" si="54"/>
        <v>0</v>
      </c>
      <c r="AX106" s="393">
        <f>AX104+AX105</f>
        <v>0</v>
      </c>
      <c r="AY106" s="394">
        <f t="shared" ref="AY106:BA106" si="55">AY104+AY105</f>
        <v>0</v>
      </c>
      <c r="AZ106" s="394">
        <f t="shared" si="55"/>
        <v>0</v>
      </c>
      <c r="BA106" s="395">
        <f t="shared" si="55"/>
        <v>0</v>
      </c>
      <c r="BB106" s="393">
        <f>BB104+BB105</f>
        <v>0</v>
      </c>
      <c r="BC106" s="394">
        <f t="shared" ref="BC106:BE106" si="56">BC104+BC105</f>
        <v>0</v>
      </c>
      <c r="BD106" s="394">
        <f t="shared" si="56"/>
        <v>0</v>
      </c>
      <c r="BE106" s="395">
        <f t="shared" si="56"/>
        <v>0</v>
      </c>
      <c r="BF106" s="393">
        <f>BF104+BF105</f>
        <v>0</v>
      </c>
      <c r="BG106" s="394">
        <f t="shared" ref="BG106:BI106" si="57">BG104+BG105</f>
        <v>0</v>
      </c>
      <c r="BH106" s="394">
        <f t="shared" si="57"/>
        <v>0</v>
      </c>
      <c r="BI106" s="395">
        <f t="shared" si="57"/>
        <v>0</v>
      </c>
      <c r="BJ106" s="393">
        <f>BJ104+BJ105</f>
        <v>0</v>
      </c>
      <c r="BK106" s="394">
        <f t="shared" ref="BK106:BM106" si="58">BK104+BK105</f>
        <v>0</v>
      </c>
      <c r="BL106" s="394">
        <f t="shared" si="58"/>
        <v>0</v>
      </c>
      <c r="BM106" s="395">
        <f t="shared" si="58"/>
        <v>0</v>
      </c>
      <c r="BN106" s="393">
        <f>BN104+BN105</f>
        <v>0</v>
      </c>
      <c r="BO106" s="394">
        <f t="shared" ref="BO106:BQ106" si="59">BO104+BO105</f>
        <v>0</v>
      </c>
      <c r="BP106" s="394">
        <f t="shared" si="59"/>
        <v>0</v>
      </c>
      <c r="BQ106" s="395">
        <f t="shared" si="59"/>
        <v>0</v>
      </c>
      <c r="BR106" s="393">
        <f>BR104+BR105</f>
        <v>0</v>
      </c>
      <c r="BS106" s="394">
        <f t="shared" ref="BS106:BU106" si="60">BS104+BS105</f>
        <v>0</v>
      </c>
      <c r="BT106" s="394">
        <f t="shared" si="60"/>
        <v>0</v>
      </c>
      <c r="BU106" s="395">
        <f t="shared" si="60"/>
        <v>0</v>
      </c>
      <c r="BV106" s="393">
        <f>BV104+BV105</f>
        <v>0</v>
      </c>
      <c r="BW106" s="394">
        <f t="shared" ref="BW106:BY106" si="61">BW104+BW105</f>
        <v>0</v>
      </c>
      <c r="BX106" s="394">
        <f t="shared" si="61"/>
        <v>0</v>
      </c>
      <c r="BY106" s="395">
        <f t="shared" si="61"/>
        <v>0</v>
      </c>
      <c r="BZ106" s="393">
        <f>BZ104+BZ105</f>
        <v>0</v>
      </c>
      <c r="CA106" s="394">
        <f t="shared" ref="CA106:CC106" si="62">CA104+CA105</f>
        <v>0</v>
      </c>
      <c r="CB106" s="394">
        <f t="shared" si="62"/>
        <v>0</v>
      </c>
      <c r="CC106" s="395">
        <f t="shared" si="62"/>
        <v>0</v>
      </c>
      <c r="CE106" s="442">
        <f t="shared" si="22"/>
        <v>0</v>
      </c>
      <c r="CF106" s="443">
        <f t="shared" si="21"/>
        <v>0</v>
      </c>
      <c r="CG106" s="444">
        <f t="shared" si="21"/>
        <v>0</v>
      </c>
    </row>
    <row r="107" spans="1:85" ht="15.6" x14ac:dyDescent="0.25">
      <c r="A107" s="279"/>
    </row>
    <row r="108" spans="1:85" ht="15.6" x14ac:dyDescent="0.25">
      <c r="A108" s="35"/>
    </row>
    <row r="109" spans="1:85" ht="15.6" x14ac:dyDescent="0.3">
      <c r="A109" s="35"/>
      <c r="C109" s="133"/>
      <c r="D109" s="134">
        <v>1</v>
      </c>
      <c r="E109" s="135"/>
      <c r="G109" s="136"/>
      <c r="H109" s="137">
        <v>2</v>
      </c>
      <c r="I109" s="138"/>
      <c r="K109" s="133"/>
      <c r="L109" s="139">
        <v>3</v>
      </c>
      <c r="M109" s="135"/>
      <c r="O109" s="133"/>
      <c r="P109" s="139">
        <v>4</v>
      </c>
      <c r="Q109" s="135"/>
      <c r="S109" s="133"/>
      <c r="T109" s="139">
        <v>5</v>
      </c>
      <c r="U109" s="135"/>
      <c r="W109" s="133"/>
      <c r="X109" s="139">
        <v>6</v>
      </c>
      <c r="Y109" s="135"/>
      <c r="AA109" s="133"/>
      <c r="AB109" s="139">
        <v>7</v>
      </c>
      <c r="AC109" s="135"/>
      <c r="AE109" s="133"/>
      <c r="AF109" s="139">
        <v>8</v>
      </c>
      <c r="AG109" s="135"/>
      <c r="AI109" s="133"/>
      <c r="AJ109" s="139">
        <v>9</v>
      </c>
      <c r="AK109" s="135"/>
      <c r="AM109" s="133"/>
      <c r="AN109" s="139">
        <v>10</v>
      </c>
      <c r="AO109" s="135"/>
      <c r="AQ109" s="133"/>
      <c r="AR109" s="139">
        <v>11</v>
      </c>
      <c r="AS109" s="135"/>
      <c r="AU109" s="133"/>
      <c r="AV109" s="139">
        <v>12</v>
      </c>
      <c r="AW109" s="135"/>
      <c r="AY109" s="133"/>
      <c r="AZ109" s="139">
        <v>13</v>
      </c>
      <c r="BA109" s="135"/>
      <c r="BC109" s="133"/>
      <c r="BD109" s="139">
        <v>14</v>
      </c>
      <c r="BE109" s="135"/>
      <c r="BG109" s="133"/>
      <c r="BH109" s="139">
        <v>15</v>
      </c>
      <c r="BI109" s="135"/>
      <c r="BK109" s="133"/>
      <c r="BL109" s="139">
        <v>16</v>
      </c>
      <c r="BM109" s="135"/>
      <c r="BO109" s="133"/>
      <c r="BP109" s="139">
        <v>17</v>
      </c>
      <c r="BQ109" s="135"/>
      <c r="BS109" s="133"/>
      <c r="BT109" s="139">
        <v>18</v>
      </c>
      <c r="BU109" s="135"/>
      <c r="BW109" s="133"/>
      <c r="BX109" s="139">
        <v>19</v>
      </c>
      <c r="BY109" s="135"/>
      <c r="CA109" s="133"/>
      <c r="CB109" s="139" t="s">
        <v>74</v>
      </c>
      <c r="CC109" s="135"/>
    </row>
    <row r="110" spans="1:85" ht="47.7" customHeight="1" x14ac:dyDescent="0.25">
      <c r="A110" s="132" t="s">
        <v>378</v>
      </c>
      <c r="C110" s="342" t="str">
        <f>"("&amp;TEXT($C$43,"MM/YYY")&amp;"-"&amp;TEXT($D$43,"MM/YYYY")&amp;") Over ("&amp;TEXT($C$42,"MM/YYY")&amp;"-"&amp;TEXT($D$42,"MM/YYYY")&amp;")"</f>
        <v>(01/2021-12/2021) Over (01/2020-12/2020)</v>
      </c>
      <c r="D110" s="348" t="str">
        <f>"("&amp;TEXT($C$44,"MM/YYY")&amp;"-"&amp;TEXT($D$44,"MM/YYYY")&amp;") Over ("&amp;TEXT($C$43,"MM/YYY")&amp;"-"&amp;TEXT($D$43,"MM/YYYY")&amp;")"</f>
        <v>(01/2022-12/2022) Over (01/2021-12/2021)</v>
      </c>
      <c r="E110" s="345" t="str">
        <f>"("&amp;TEXT($C$45,"MM/YYY")&amp;"-"&amp;TEXT($D$45,"MM/YYYY")&amp;") Over ("&amp;TEXT($C$44,"MM/YYY")&amp;"-"&amp;TEXT($D$44,"MM/YYYY")&amp;")"</f>
        <v>(01/2023-12/2023) Over (01/2022-12/2022)</v>
      </c>
      <c r="G110" s="73" t="str">
        <f>"("&amp;TEXT($C$43,"MM/YYY")&amp;"-"&amp;TEXT($D$43,"MM/YYYY")&amp;") Over ("&amp;TEXT($C$42,"MM/YYY")&amp;"-"&amp;TEXT($D$42,"MM/YYYY")&amp;")"</f>
        <v>(01/2021-12/2021) Over (01/2020-12/2020)</v>
      </c>
      <c r="H110" s="73" t="str">
        <f>"("&amp;TEXT($C$44,"MM/YYY")&amp;"-"&amp;TEXT($D$44,"MM/YYYY")&amp;") Over ("&amp;TEXT($C$43,"MM/YYY")&amp;"-"&amp;TEXT($D$43,"MM/YYYY")&amp;")"</f>
        <v>(01/2022-12/2022) Over (01/2021-12/2021)</v>
      </c>
      <c r="I110" s="73" t="str">
        <f>"("&amp;TEXT($C$45,"MM/YYY")&amp;"-"&amp;TEXT($D$45,"MM/YYYY")&amp;") Over ("&amp;TEXT($C$44,"MM/YYY")&amp;"-"&amp;TEXT($D$44,"MM/YYYY")&amp;")"</f>
        <v>(01/2023-12/2023) Over (01/2022-12/2022)</v>
      </c>
      <c r="K110" s="73" t="str">
        <f>"("&amp;TEXT($C$43,"MM/YYY")&amp;"-"&amp;TEXT($D$43,"MM/YYYY")&amp;") Over ("&amp;TEXT($C$42,"MM/YYY")&amp;"-"&amp;TEXT($D$42,"MM/YYYY")&amp;")"</f>
        <v>(01/2021-12/2021) Over (01/2020-12/2020)</v>
      </c>
      <c r="L110" s="73" t="str">
        <f>"("&amp;TEXT($C$44,"MM/YYY")&amp;"-"&amp;TEXT($D$44,"MM/YYYY")&amp;") Over ("&amp;TEXT($C$43,"MM/YYY")&amp;"-"&amp;TEXT($D$43,"MM/YYYY")&amp;")"</f>
        <v>(01/2022-12/2022) Over (01/2021-12/2021)</v>
      </c>
      <c r="M110" s="73" t="str">
        <f>"("&amp;TEXT($C$45,"MM/YYY")&amp;"-"&amp;TEXT($D$45,"MM/YYYY")&amp;") Over ("&amp;TEXT($C$44,"MM/YYY")&amp;"-"&amp;TEXT($D$44,"MM/YYYY")&amp;")"</f>
        <v>(01/2023-12/2023) Over (01/2022-12/2022)</v>
      </c>
      <c r="O110" s="73" t="str">
        <f>"("&amp;TEXT($C$43,"MM/YYY")&amp;"-"&amp;TEXT($D$43,"MM/YYYY")&amp;") Over ("&amp;TEXT($C$42,"MM/YYY")&amp;"-"&amp;TEXT($D$42,"MM/YYYY")&amp;")"</f>
        <v>(01/2021-12/2021) Over (01/2020-12/2020)</v>
      </c>
      <c r="P110" s="73" t="str">
        <f>"("&amp;TEXT($C$44,"MM/YYY")&amp;"-"&amp;TEXT($D$44,"MM/YYYY")&amp;") Over ("&amp;TEXT($C$43,"MM/YYY")&amp;"-"&amp;TEXT($D$43,"MM/YYYY")&amp;")"</f>
        <v>(01/2022-12/2022) Over (01/2021-12/2021)</v>
      </c>
      <c r="Q110" s="73" t="str">
        <f>"("&amp;TEXT($C$45,"MM/YYY")&amp;"-"&amp;TEXT($D$45,"MM/YYYY")&amp;") Over ("&amp;TEXT($C$44,"MM/YYY")&amp;"-"&amp;TEXT($D$44,"MM/YYYY")&amp;")"</f>
        <v>(01/2023-12/2023) Over (01/2022-12/2022)</v>
      </c>
      <c r="S110" s="73" t="str">
        <f>"("&amp;TEXT($C$43,"MM/YYY")&amp;"-"&amp;TEXT($D$43,"MM/YYYY")&amp;") Over ("&amp;TEXT($C$42,"MM/YYY")&amp;"-"&amp;TEXT($D$42,"MM/YYYY")&amp;")"</f>
        <v>(01/2021-12/2021) Over (01/2020-12/2020)</v>
      </c>
      <c r="T110" s="73" t="str">
        <f>"("&amp;TEXT($C$44,"MM/YYY")&amp;"-"&amp;TEXT($D$44,"MM/YYYY")&amp;") Over ("&amp;TEXT($C$43,"MM/YYY")&amp;"-"&amp;TEXT($D$43,"MM/YYYY")&amp;")"</f>
        <v>(01/2022-12/2022) Over (01/2021-12/2021)</v>
      </c>
      <c r="U110" s="73" t="str">
        <f>"("&amp;TEXT($C$45,"MM/YYY")&amp;"-"&amp;TEXT($D$45,"MM/YYYY")&amp;") Over ("&amp;TEXT($C$44,"MM/YYY")&amp;"-"&amp;TEXT($D$44,"MM/YYYY")&amp;")"</f>
        <v>(01/2023-12/2023) Over (01/2022-12/2022)</v>
      </c>
      <c r="W110" s="73" t="str">
        <f>"("&amp;TEXT($C$43,"MM/YYY")&amp;"-"&amp;TEXT($D$43,"MM/YYYY")&amp;") Over ("&amp;TEXT($C$42,"MM/YYY")&amp;"-"&amp;TEXT($D$42,"MM/YYYY")&amp;")"</f>
        <v>(01/2021-12/2021) Over (01/2020-12/2020)</v>
      </c>
      <c r="X110" s="73" t="str">
        <f>"("&amp;TEXT($C$44,"MM/YYY")&amp;"-"&amp;TEXT($D$44,"MM/YYYY")&amp;") Over ("&amp;TEXT($C$43,"MM/YYY")&amp;"-"&amp;TEXT($D$43,"MM/YYYY")&amp;")"</f>
        <v>(01/2022-12/2022) Over (01/2021-12/2021)</v>
      </c>
      <c r="Y110" s="73" t="str">
        <f>"("&amp;TEXT($C$45,"MM/YYY")&amp;"-"&amp;TEXT($D$45,"MM/YYYY")&amp;") Over ("&amp;TEXT($C$44,"MM/YYY")&amp;"-"&amp;TEXT($D$44,"MM/YYYY")&amp;")"</f>
        <v>(01/2023-12/2023) Over (01/2022-12/2022)</v>
      </c>
      <c r="AA110" s="73" t="str">
        <f>"("&amp;TEXT($C$43,"MM/YYY")&amp;"-"&amp;TEXT($D$43,"MM/YYYY")&amp;") Over ("&amp;TEXT($C$42,"MM/YYY")&amp;"-"&amp;TEXT($D$42,"MM/YYYY")&amp;")"</f>
        <v>(01/2021-12/2021) Over (01/2020-12/2020)</v>
      </c>
      <c r="AB110" s="73" t="str">
        <f>"("&amp;TEXT($C$44,"MM/YYY")&amp;"-"&amp;TEXT($D$44,"MM/YYYY")&amp;") Over ("&amp;TEXT($C$43,"MM/YYY")&amp;"-"&amp;TEXT($D$43,"MM/YYYY")&amp;")"</f>
        <v>(01/2022-12/2022) Over (01/2021-12/2021)</v>
      </c>
      <c r="AC110" s="73" t="str">
        <f>"("&amp;TEXT($C$45,"MM/YYY")&amp;"-"&amp;TEXT($D$45,"MM/YYYY")&amp;") Over ("&amp;TEXT($C$44,"MM/YYY")&amp;"-"&amp;TEXT($D$44,"MM/YYYY")&amp;")"</f>
        <v>(01/2023-12/2023) Over (01/2022-12/2022)</v>
      </c>
      <c r="AE110" s="73" t="str">
        <f>"("&amp;TEXT($C$43,"MM/YYY")&amp;"-"&amp;TEXT($D$43,"MM/YYYY")&amp;") Over ("&amp;TEXT($C$42,"MM/YYY")&amp;"-"&amp;TEXT($D$42,"MM/YYYY")&amp;")"</f>
        <v>(01/2021-12/2021) Over (01/2020-12/2020)</v>
      </c>
      <c r="AF110" s="73" t="str">
        <f>"("&amp;TEXT($C$44,"MM/YYY")&amp;"-"&amp;TEXT($D$44,"MM/YYYY")&amp;") Over ("&amp;TEXT($C$43,"MM/YYY")&amp;"-"&amp;TEXT($D$43,"MM/YYYY")&amp;")"</f>
        <v>(01/2022-12/2022) Over (01/2021-12/2021)</v>
      </c>
      <c r="AG110" s="73" t="str">
        <f>"("&amp;TEXT($C$45,"MM/YYY")&amp;"-"&amp;TEXT($D$45,"MM/YYYY")&amp;") Over ("&amp;TEXT($C$44,"MM/YYY")&amp;"-"&amp;TEXT($D$44,"MM/YYYY")&amp;")"</f>
        <v>(01/2023-12/2023) Over (01/2022-12/2022)</v>
      </c>
      <c r="AI110" s="73" t="str">
        <f>"("&amp;TEXT($C$43,"MM/YYY")&amp;"-"&amp;TEXT($D$43,"MM/YYYY")&amp;") Over ("&amp;TEXT($C$42,"MM/YYY")&amp;"-"&amp;TEXT($D$42,"MM/YYYY")&amp;")"</f>
        <v>(01/2021-12/2021) Over (01/2020-12/2020)</v>
      </c>
      <c r="AJ110" s="73" t="str">
        <f>"("&amp;TEXT($C$44,"MM/YYY")&amp;"-"&amp;TEXT($D$44,"MM/YYYY")&amp;") Over ("&amp;TEXT($C$43,"MM/YYY")&amp;"-"&amp;TEXT($D$43,"MM/YYYY")&amp;")"</f>
        <v>(01/2022-12/2022) Over (01/2021-12/2021)</v>
      </c>
      <c r="AK110" s="73" t="str">
        <f>"("&amp;TEXT($C$45,"MM/YYY")&amp;"-"&amp;TEXT($D$45,"MM/YYYY")&amp;") Over ("&amp;TEXT($C$44,"MM/YYY")&amp;"-"&amp;TEXT($D$44,"MM/YYYY")&amp;")"</f>
        <v>(01/2023-12/2023) Over (01/2022-12/2022)</v>
      </c>
      <c r="AM110" s="73" t="str">
        <f>"("&amp;TEXT($C$43,"MM/YYY")&amp;"-"&amp;TEXT($D$43,"MM/YYYY")&amp;") Over ("&amp;TEXT($C$42,"MM/YYY")&amp;"-"&amp;TEXT($D$42,"MM/YYYY")&amp;")"</f>
        <v>(01/2021-12/2021) Over (01/2020-12/2020)</v>
      </c>
      <c r="AN110" s="73" t="str">
        <f>"("&amp;TEXT($C$44,"MM/YYY")&amp;"-"&amp;TEXT($D$44,"MM/YYYY")&amp;") Over ("&amp;TEXT($C$43,"MM/YYY")&amp;"-"&amp;TEXT($D$43,"MM/YYYY")&amp;")"</f>
        <v>(01/2022-12/2022) Over (01/2021-12/2021)</v>
      </c>
      <c r="AO110" s="73" t="str">
        <f>"("&amp;TEXT($C$45,"MM/YYY")&amp;"-"&amp;TEXT($D$45,"MM/YYYY")&amp;") Over ("&amp;TEXT($C$44,"MM/YYY")&amp;"-"&amp;TEXT($D$44,"MM/YYYY")&amp;")"</f>
        <v>(01/2023-12/2023) Over (01/2022-12/2022)</v>
      </c>
      <c r="AQ110" s="73" t="str">
        <f>"("&amp;TEXT($C$43,"MM/YYY")&amp;"-"&amp;TEXT($D$43,"MM/YYYY")&amp;") Over ("&amp;TEXT($C$42,"MM/YYY")&amp;"-"&amp;TEXT($D$42,"MM/YYYY")&amp;")"</f>
        <v>(01/2021-12/2021) Over (01/2020-12/2020)</v>
      </c>
      <c r="AR110" s="73" t="str">
        <f>"("&amp;TEXT($C$44,"MM/YYY")&amp;"-"&amp;TEXT($D$44,"MM/YYYY")&amp;") Over ("&amp;TEXT($C$43,"MM/YYY")&amp;"-"&amp;TEXT($D$43,"MM/YYYY")&amp;")"</f>
        <v>(01/2022-12/2022) Over (01/2021-12/2021)</v>
      </c>
      <c r="AS110" s="73" t="str">
        <f>"("&amp;TEXT($C$45,"MM/YYY")&amp;"-"&amp;TEXT($D$45,"MM/YYYY")&amp;") Over ("&amp;TEXT($C$44,"MM/YYY")&amp;"-"&amp;TEXT($D$44,"MM/YYYY")&amp;")"</f>
        <v>(01/2023-12/2023) Over (01/2022-12/2022)</v>
      </c>
      <c r="AU110" s="73" t="str">
        <f>"("&amp;TEXT($C$43,"MM/YYY")&amp;"-"&amp;TEXT($D$43,"MM/YYYY")&amp;") Over ("&amp;TEXT($C$42,"MM/YYY")&amp;"-"&amp;TEXT($D$42,"MM/YYYY")&amp;")"</f>
        <v>(01/2021-12/2021) Over (01/2020-12/2020)</v>
      </c>
      <c r="AV110" s="73" t="str">
        <f>"("&amp;TEXT($C$44,"MM/YYY")&amp;"-"&amp;TEXT($D$44,"MM/YYYY")&amp;") Over ("&amp;TEXT($C$43,"MM/YYY")&amp;"-"&amp;TEXT($D$43,"MM/YYYY")&amp;")"</f>
        <v>(01/2022-12/2022) Over (01/2021-12/2021)</v>
      </c>
      <c r="AW110" s="73" t="str">
        <f>"("&amp;TEXT($C$45,"MM/YYY")&amp;"-"&amp;TEXT($D$45,"MM/YYYY")&amp;") Over ("&amp;TEXT($C$44,"MM/YYY")&amp;"-"&amp;TEXT($D$44,"MM/YYYY")&amp;")"</f>
        <v>(01/2023-12/2023) Over (01/2022-12/2022)</v>
      </c>
      <c r="AY110" s="73" t="str">
        <f>"("&amp;TEXT($C$43,"MM/YYY")&amp;"-"&amp;TEXT($D$43,"MM/YYYY")&amp;") Over ("&amp;TEXT($C$42,"MM/YYY")&amp;"-"&amp;TEXT($D$42,"MM/YYYY")&amp;")"</f>
        <v>(01/2021-12/2021) Over (01/2020-12/2020)</v>
      </c>
      <c r="AZ110" s="73" t="str">
        <f>"("&amp;TEXT($C$44,"MM/YYY")&amp;"-"&amp;TEXT($D$44,"MM/YYYY")&amp;") Over ("&amp;TEXT($C$43,"MM/YYY")&amp;"-"&amp;TEXT($D$43,"MM/YYYY")&amp;")"</f>
        <v>(01/2022-12/2022) Over (01/2021-12/2021)</v>
      </c>
      <c r="BA110" s="73" t="str">
        <f>"("&amp;TEXT($C$45,"MM/YYY")&amp;"-"&amp;TEXT($D$45,"MM/YYYY")&amp;") Over ("&amp;TEXT($C$44,"MM/YYY")&amp;"-"&amp;TEXT($D$44,"MM/YYYY")&amp;")"</f>
        <v>(01/2023-12/2023) Over (01/2022-12/2022)</v>
      </c>
      <c r="BC110" s="73" t="str">
        <f>"("&amp;TEXT($C$43,"MM/YYY")&amp;"-"&amp;TEXT($D$43,"MM/YYYY")&amp;") Over ("&amp;TEXT($C$42,"MM/YYY")&amp;"-"&amp;TEXT($D$42,"MM/YYYY")&amp;")"</f>
        <v>(01/2021-12/2021) Over (01/2020-12/2020)</v>
      </c>
      <c r="BD110" s="73" t="str">
        <f>"("&amp;TEXT($C$44,"MM/YYY")&amp;"-"&amp;TEXT($D$44,"MM/YYYY")&amp;") Over ("&amp;TEXT($C$43,"MM/YYY")&amp;"-"&amp;TEXT($D$43,"MM/YYYY")&amp;")"</f>
        <v>(01/2022-12/2022) Over (01/2021-12/2021)</v>
      </c>
      <c r="BE110" s="73" t="str">
        <f>"("&amp;TEXT($C$45,"MM/YYY")&amp;"-"&amp;TEXT($D$45,"MM/YYYY")&amp;") Over ("&amp;TEXT($C$44,"MM/YYY")&amp;"-"&amp;TEXT($D$44,"MM/YYYY")&amp;")"</f>
        <v>(01/2023-12/2023) Over (01/2022-12/2022)</v>
      </c>
      <c r="BG110" s="73" t="str">
        <f>"("&amp;TEXT($C$43,"MM/YYY")&amp;"-"&amp;TEXT($D$43,"MM/YYYY")&amp;") Over ("&amp;TEXT($C$42,"MM/YYY")&amp;"-"&amp;TEXT($D$42,"MM/YYYY")&amp;")"</f>
        <v>(01/2021-12/2021) Over (01/2020-12/2020)</v>
      </c>
      <c r="BH110" s="73" t="str">
        <f>"("&amp;TEXT($C$44,"MM/YYY")&amp;"-"&amp;TEXT($D$44,"MM/YYYY")&amp;") Over ("&amp;TEXT($C$43,"MM/YYY")&amp;"-"&amp;TEXT($D$43,"MM/YYYY")&amp;")"</f>
        <v>(01/2022-12/2022) Over (01/2021-12/2021)</v>
      </c>
      <c r="BI110" s="73" t="str">
        <f>"("&amp;TEXT($C$45,"MM/YYY")&amp;"-"&amp;TEXT($D$45,"MM/YYYY")&amp;") Over ("&amp;TEXT($C$44,"MM/YYY")&amp;"-"&amp;TEXT($D$44,"MM/YYYY")&amp;")"</f>
        <v>(01/2023-12/2023) Over (01/2022-12/2022)</v>
      </c>
      <c r="BK110" s="73" t="str">
        <f>"("&amp;TEXT($C$43,"MM/YYY")&amp;"-"&amp;TEXT($D$43,"MM/YYYY")&amp;") Over ("&amp;TEXT($C$42,"MM/YYY")&amp;"-"&amp;TEXT($D$42,"MM/YYYY")&amp;")"</f>
        <v>(01/2021-12/2021) Over (01/2020-12/2020)</v>
      </c>
      <c r="BL110" s="73" t="str">
        <f>"("&amp;TEXT($C$44,"MM/YYY")&amp;"-"&amp;TEXT($D$44,"MM/YYYY")&amp;") Over ("&amp;TEXT($C$43,"MM/YYY")&amp;"-"&amp;TEXT($D$43,"MM/YYYY")&amp;")"</f>
        <v>(01/2022-12/2022) Over (01/2021-12/2021)</v>
      </c>
      <c r="BM110" s="73" t="str">
        <f>"("&amp;TEXT($C$45,"MM/YYY")&amp;"-"&amp;TEXT($D$45,"MM/YYYY")&amp;") Over ("&amp;TEXT($C$44,"MM/YYY")&amp;"-"&amp;TEXT($D$44,"MM/YYYY")&amp;")"</f>
        <v>(01/2023-12/2023) Over (01/2022-12/2022)</v>
      </c>
      <c r="BO110" s="73" t="str">
        <f>"("&amp;TEXT($C$43,"MM/YYY")&amp;"-"&amp;TEXT($D$43,"MM/YYYY")&amp;") Over ("&amp;TEXT($C$42,"MM/YYY")&amp;"-"&amp;TEXT($D$42,"MM/YYYY")&amp;")"</f>
        <v>(01/2021-12/2021) Over (01/2020-12/2020)</v>
      </c>
      <c r="BP110" s="73" t="str">
        <f>"("&amp;TEXT($C$44,"MM/YYY")&amp;"-"&amp;TEXT($D$44,"MM/YYYY")&amp;") Over ("&amp;TEXT($C$43,"MM/YYY")&amp;"-"&amp;TEXT($D$43,"MM/YYYY")&amp;")"</f>
        <v>(01/2022-12/2022) Over (01/2021-12/2021)</v>
      </c>
      <c r="BQ110" s="73" t="str">
        <f>"("&amp;TEXT($C$45,"MM/YYY")&amp;"-"&amp;TEXT($D$45,"MM/YYYY")&amp;") Over ("&amp;TEXT($C$44,"MM/YYY")&amp;"-"&amp;TEXT($D$44,"MM/YYYY")&amp;")"</f>
        <v>(01/2023-12/2023) Over (01/2022-12/2022)</v>
      </c>
      <c r="BS110" s="73" t="str">
        <f>"("&amp;TEXT($C$43,"MM/YYY")&amp;"-"&amp;TEXT($D$43,"MM/YYYY")&amp;") Over ("&amp;TEXT($C$42,"MM/YYY")&amp;"-"&amp;TEXT($D$42,"MM/YYYY")&amp;")"</f>
        <v>(01/2021-12/2021) Over (01/2020-12/2020)</v>
      </c>
      <c r="BT110" s="73" t="str">
        <f>"("&amp;TEXT($C$44,"MM/YYY")&amp;"-"&amp;TEXT($D$44,"MM/YYYY")&amp;") Over ("&amp;TEXT($C$43,"MM/YYY")&amp;"-"&amp;TEXT($D$43,"MM/YYYY")&amp;")"</f>
        <v>(01/2022-12/2022) Over (01/2021-12/2021)</v>
      </c>
      <c r="BU110" s="73" t="str">
        <f>"("&amp;TEXT($C$45,"MM/YYY")&amp;"-"&amp;TEXT($D$45,"MM/YYYY")&amp;") Over ("&amp;TEXT($C$44,"MM/YYY")&amp;"-"&amp;TEXT($D$44,"MM/YYYY")&amp;")"</f>
        <v>(01/2023-12/2023) Over (01/2022-12/2022)</v>
      </c>
      <c r="BW110" s="73" t="str">
        <f>"("&amp;TEXT($C$43,"MM/YYY")&amp;"-"&amp;TEXT($D$43,"MM/YYYY")&amp;") Over ("&amp;TEXT($C$42,"MM/YYY")&amp;"-"&amp;TEXT($D$42,"MM/YYYY")&amp;")"</f>
        <v>(01/2021-12/2021) Over (01/2020-12/2020)</v>
      </c>
      <c r="BX110" s="73" t="str">
        <f>"("&amp;TEXT($C$44,"MM/YYY")&amp;"-"&amp;TEXT($D$44,"MM/YYYY")&amp;") Over ("&amp;TEXT($C$43,"MM/YYY")&amp;"-"&amp;TEXT($D$43,"MM/YYYY")&amp;")"</f>
        <v>(01/2022-12/2022) Over (01/2021-12/2021)</v>
      </c>
      <c r="BY110" s="73" t="str">
        <f>"("&amp;TEXT($C$45,"MM/YYY")&amp;"-"&amp;TEXT($D$45,"MM/YYYY")&amp;") Over ("&amp;TEXT($C$44,"MM/YYY")&amp;"-"&amp;TEXT($D$44,"MM/YYYY")&amp;")"</f>
        <v>(01/2023-12/2023) Over (01/2022-12/2022)</v>
      </c>
      <c r="CA110" s="73" t="str">
        <f>"("&amp;TEXT($C$43,"MM/YYY")&amp;"-"&amp;TEXT($D$43,"MM/YYYY")&amp;") Over ("&amp;TEXT($C$42,"MM/YYY")&amp;"-"&amp;TEXT($D$42,"MM/YYYY")&amp;")"</f>
        <v>(01/2021-12/2021) Over (01/2020-12/2020)</v>
      </c>
      <c r="CB110" s="73" t="str">
        <f>"("&amp;TEXT($C$44,"MM/YYY")&amp;"-"&amp;TEXT($D$44,"MM/YYYY")&amp;") Over ("&amp;TEXT($C$43,"MM/YYY")&amp;"-"&amp;TEXT($D$43,"MM/YYYY")&amp;")"</f>
        <v>(01/2022-12/2022) Over (01/2021-12/2021)</v>
      </c>
      <c r="CC110" s="73" t="str">
        <f>"("&amp;TEXT($C$45,"MM/YYY")&amp;"-"&amp;TEXT($D$45,"MM/YYYY")&amp;") Over ("&amp;TEXT($C$44,"MM/YYY")&amp;"-"&amp;TEXT($D$44,"MM/YYYY")&amp;")"</f>
        <v>(01/2023-12/2023) Over (01/2022-12/2022)</v>
      </c>
    </row>
    <row r="111" spans="1:85" x14ac:dyDescent="0.25">
      <c r="A111" s="57" t="s">
        <v>50</v>
      </c>
      <c r="C111" s="343" t="str">
        <f t="shared" ref="C111:E113" si="63">IFERROR(C79/B79-1,"N/A")</f>
        <v>N/A</v>
      </c>
      <c r="D111" s="349" t="str">
        <f t="shared" si="63"/>
        <v>N/A</v>
      </c>
      <c r="E111" s="346" t="str">
        <f t="shared" si="63"/>
        <v>N/A</v>
      </c>
      <c r="G111" s="343" t="str">
        <f t="shared" ref="G111:I113" si="64">IFERROR(G79/F79-1,"N/A")</f>
        <v>N/A</v>
      </c>
      <c r="H111" s="349" t="str">
        <f t="shared" si="64"/>
        <v>N/A</v>
      </c>
      <c r="I111" s="346" t="str">
        <f t="shared" si="64"/>
        <v>N/A</v>
      </c>
      <c r="K111" s="343" t="str">
        <f t="shared" ref="K111:M113" si="65">IFERROR(K79/J79-1,"N/A")</f>
        <v>N/A</v>
      </c>
      <c r="L111" s="349" t="str">
        <f t="shared" si="65"/>
        <v>N/A</v>
      </c>
      <c r="M111" s="346" t="str">
        <f t="shared" si="65"/>
        <v>N/A</v>
      </c>
      <c r="O111" s="343" t="str">
        <f t="shared" ref="O111:Q113" si="66">IFERROR(O79/N79-1,"N/A")</f>
        <v>N/A</v>
      </c>
      <c r="P111" s="349" t="str">
        <f t="shared" si="66"/>
        <v>N/A</v>
      </c>
      <c r="Q111" s="346" t="str">
        <f t="shared" si="66"/>
        <v>N/A</v>
      </c>
      <c r="S111" s="343" t="str">
        <f t="shared" ref="S111:U113" si="67">IFERROR(S79/R79-1,"N/A")</f>
        <v>N/A</v>
      </c>
      <c r="T111" s="349" t="str">
        <f t="shared" si="67"/>
        <v>N/A</v>
      </c>
      <c r="U111" s="346" t="str">
        <f t="shared" si="67"/>
        <v>N/A</v>
      </c>
      <c r="W111" s="343" t="str">
        <f t="shared" ref="W111:Y113" si="68">IFERROR(W79/V79-1,"N/A")</f>
        <v>N/A</v>
      </c>
      <c r="X111" s="349" t="str">
        <f t="shared" si="68"/>
        <v>N/A</v>
      </c>
      <c r="Y111" s="346" t="str">
        <f t="shared" si="68"/>
        <v>N/A</v>
      </c>
      <c r="AA111" s="343" t="str">
        <f t="shared" ref="AA111:AC113" si="69">IFERROR(AA79/Z79-1,"N/A")</f>
        <v>N/A</v>
      </c>
      <c r="AB111" s="349" t="str">
        <f t="shared" si="69"/>
        <v>N/A</v>
      </c>
      <c r="AC111" s="346" t="str">
        <f t="shared" si="69"/>
        <v>N/A</v>
      </c>
      <c r="AE111" s="343" t="str">
        <f t="shared" ref="AE111:AG113" si="70">IFERROR(AE79/AD79-1,"N/A")</f>
        <v>N/A</v>
      </c>
      <c r="AF111" s="349" t="str">
        <f t="shared" si="70"/>
        <v>N/A</v>
      </c>
      <c r="AG111" s="346" t="str">
        <f t="shared" si="70"/>
        <v>N/A</v>
      </c>
      <c r="AI111" s="343" t="str">
        <f t="shared" ref="AI111:AK113" si="71">IFERROR(AI79/AH79-1,"N/A")</f>
        <v>N/A</v>
      </c>
      <c r="AJ111" s="349" t="str">
        <f t="shared" si="71"/>
        <v>N/A</v>
      </c>
      <c r="AK111" s="346" t="str">
        <f t="shared" si="71"/>
        <v>N/A</v>
      </c>
      <c r="AM111" s="343" t="str">
        <f t="shared" ref="AM111:AO113" si="72">IFERROR(AM79/AL79-1,"N/A")</f>
        <v>N/A</v>
      </c>
      <c r="AN111" s="349" t="str">
        <f t="shared" si="72"/>
        <v>N/A</v>
      </c>
      <c r="AO111" s="346" t="str">
        <f t="shared" si="72"/>
        <v>N/A</v>
      </c>
      <c r="AQ111" s="343" t="str">
        <f t="shared" ref="AQ111:AS113" si="73">IFERROR(AQ79/AP79-1,"N/A")</f>
        <v>N/A</v>
      </c>
      <c r="AR111" s="349" t="str">
        <f t="shared" si="73"/>
        <v>N/A</v>
      </c>
      <c r="AS111" s="346" t="str">
        <f t="shared" si="73"/>
        <v>N/A</v>
      </c>
      <c r="AU111" s="343" t="str">
        <f t="shared" ref="AU111:AW113" si="74">IFERROR(AU79/AT79-1,"N/A")</f>
        <v>N/A</v>
      </c>
      <c r="AV111" s="349" t="str">
        <f t="shared" si="74"/>
        <v>N/A</v>
      </c>
      <c r="AW111" s="346" t="str">
        <f t="shared" si="74"/>
        <v>N/A</v>
      </c>
      <c r="AY111" s="343" t="str">
        <f t="shared" ref="AY111:BA113" si="75">IFERROR(AY79/AX79-1,"N/A")</f>
        <v>N/A</v>
      </c>
      <c r="AZ111" s="349" t="str">
        <f t="shared" si="75"/>
        <v>N/A</v>
      </c>
      <c r="BA111" s="346" t="str">
        <f t="shared" si="75"/>
        <v>N/A</v>
      </c>
      <c r="BC111" s="343" t="str">
        <f t="shared" ref="BC111:BE113" si="76">IFERROR(BC79/BB79-1,"N/A")</f>
        <v>N/A</v>
      </c>
      <c r="BD111" s="349" t="str">
        <f t="shared" si="76"/>
        <v>N/A</v>
      </c>
      <c r="BE111" s="346" t="str">
        <f t="shared" si="76"/>
        <v>N/A</v>
      </c>
      <c r="BG111" s="343" t="str">
        <f t="shared" ref="BG111:BI113" si="77">IFERROR(BG79/BF79-1,"N/A")</f>
        <v>N/A</v>
      </c>
      <c r="BH111" s="349" t="str">
        <f t="shared" si="77"/>
        <v>N/A</v>
      </c>
      <c r="BI111" s="346" t="str">
        <f t="shared" si="77"/>
        <v>N/A</v>
      </c>
      <c r="BK111" s="343" t="str">
        <f t="shared" ref="BK111:BM113" si="78">IFERROR(BK79/BJ79-1,"N/A")</f>
        <v>N/A</v>
      </c>
      <c r="BL111" s="349" t="str">
        <f t="shared" si="78"/>
        <v>N/A</v>
      </c>
      <c r="BM111" s="346" t="str">
        <f t="shared" si="78"/>
        <v>N/A</v>
      </c>
      <c r="BO111" s="343" t="str">
        <f t="shared" ref="BO111:BQ113" si="79">IFERROR(BO79/BN79-1,"N/A")</f>
        <v>N/A</v>
      </c>
      <c r="BP111" s="349" t="str">
        <f t="shared" si="79"/>
        <v>N/A</v>
      </c>
      <c r="BQ111" s="346" t="str">
        <f t="shared" si="79"/>
        <v>N/A</v>
      </c>
      <c r="BS111" s="343" t="str">
        <f t="shared" ref="BS111:BU113" si="80">IFERROR(BS79/BR79-1,"N/A")</f>
        <v>N/A</v>
      </c>
      <c r="BT111" s="349" t="str">
        <f t="shared" si="80"/>
        <v>N/A</v>
      </c>
      <c r="BU111" s="346" t="str">
        <f t="shared" si="80"/>
        <v>N/A</v>
      </c>
      <c r="BW111" s="343" t="str">
        <f t="shared" ref="BW111:BY113" si="81">IFERROR(BW79/BV79-1,"N/A")</f>
        <v>N/A</v>
      </c>
      <c r="BX111" s="349" t="str">
        <f t="shared" si="81"/>
        <v>N/A</v>
      </c>
      <c r="BY111" s="346" t="str">
        <f t="shared" si="81"/>
        <v>N/A</v>
      </c>
      <c r="CA111" s="343" t="str">
        <f t="shared" ref="CA111:CC113" si="82">IFERROR(CA79/BZ79-1,"N/A")</f>
        <v>N/A</v>
      </c>
      <c r="CB111" s="349" t="str">
        <f t="shared" si="82"/>
        <v>N/A</v>
      </c>
      <c r="CC111" s="346" t="str">
        <f t="shared" si="82"/>
        <v>N/A</v>
      </c>
    </row>
    <row r="112" spans="1:85" x14ac:dyDescent="0.25">
      <c r="A112" s="57" t="s">
        <v>51</v>
      </c>
      <c r="C112" s="344" t="str">
        <f t="shared" si="63"/>
        <v>N/A</v>
      </c>
      <c r="D112" s="350" t="str">
        <f t="shared" si="63"/>
        <v>N/A</v>
      </c>
      <c r="E112" s="347" t="str">
        <f t="shared" si="63"/>
        <v>N/A</v>
      </c>
      <c r="G112" s="344" t="str">
        <f t="shared" si="64"/>
        <v>N/A</v>
      </c>
      <c r="H112" s="350" t="str">
        <f t="shared" si="64"/>
        <v>N/A</v>
      </c>
      <c r="I112" s="347" t="str">
        <f t="shared" si="64"/>
        <v>N/A</v>
      </c>
      <c r="K112" s="344" t="str">
        <f t="shared" si="65"/>
        <v>N/A</v>
      </c>
      <c r="L112" s="350" t="str">
        <f t="shared" si="65"/>
        <v>N/A</v>
      </c>
      <c r="M112" s="347" t="str">
        <f t="shared" si="65"/>
        <v>N/A</v>
      </c>
      <c r="O112" s="344" t="str">
        <f t="shared" si="66"/>
        <v>N/A</v>
      </c>
      <c r="P112" s="350" t="str">
        <f t="shared" si="66"/>
        <v>N/A</v>
      </c>
      <c r="Q112" s="347" t="str">
        <f t="shared" si="66"/>
        <v>N/A</v>
      </c>
      <c r="S112" s="344" t="str">
        <f t="shared" si="67"/>
        <v>N/A</v>
      </c>
      <c r="T112" s="350" t="str">
        <f t="shared" si="67"/>
        <v>N/A</v>
      </c>
      <c r="U112" s="347" t="str">
        <f t="shared" si="67"/>
        <v>N/A</v>
      </c>
      <c r="W112" s="344" t="str">
        <f t="shared" si="68"/>
        <v>N/A</v>
      </c>
      <c r="X112" s="350" t="str">
        <f t="shared" si="68"/>
        <v>N/A</v>
      </c>
      <c r="Y112" s="347" t="str">
        <f t="shared" si="68"/>
        <v>N/A</v>
      </c>
      <c r="AA112" s="344" t="str">
        <f t="shared" si="69"/>
        <v>N/A</v>
      </c>
      <c r="AB112" s="350" t="str">
        <f t="shared" si="69"/>
        <v>N/A</v>
      </c>
      <c r="AC112" s="347" t="str">
        <f t="shared" si="69"/>
        <v>N/A</v>
      </c>
      <c r="AE112" s="344" t="str">
        <f t="shared" si="70"/>
        <v>N/A</v>
      </c>
      <c r="AF112" s="350" t="str">
        <f t="shared" si="70"/>
        <v>N/A</v>
      </c>
      <c r="AG112" s="347" t="str">
        <f t="shared" si="70"/>
        <v>N/A</v>
      </c>
      <c r="AI112" s="344" t="str">
        <f t="shared" si="71"/>
        <v>N/A</v>
      </c>
      <c r="AJ112" s="350" t="str">
        <f t="shared" si="71"/>
        <v>N/A</v>
      </c>
      <c r="AK112" s="347" t="str">
        <f t="shared" si="71"/>
        <v>N/A</v>
      </c>
      <c r="AM112" s="344" t="str">
        <f t="shared" si="72"/>
        <v>N/A</v>
      </c>
      <c r="AN112" s="350" t="str">
        <f t="shared" si="72"/>
        <v>N/A</v>
      </c>
      <c r="AO112" s="347" t="str">
        <f t="shared" si="72"/>
        <v>N/A</v>
      </c>
      <c r="AQ112" s="344" t="str">
        <f t="shared" si="73"/>
        <v>N/A</v>
      </c>
      <c r="AR112" s="350" t="str">
        <f t="shared" si="73"/>
        <v>N/A</v>
      </c>
      <c r="AS112" s="347" t="str">
        <f t="shared" si="73"/>
        <v>N/A</v>
      </c>
      <c r="AU112" s="344" t="str">
        <f t="shared" si="74"/>
        <v>N/A</v>
      </c>
      <c r="AV112" s="350" t="str">
        <f t="shared" si="74"/>
        <v>N/A</v>
      </c>
      <c r="AW112" s="347" t="str">
        <f t="shared" si="74"/>
        <v>N/A</v>
      </c>
      <c r="AY112" s="344" t="str">
        <f t="shared" si="75"/>
        <v>N/A</v>
      </c>
      <c r="AZ112" s="350" t="str">
        <f t="shared" si="75"/>
        <v>N/A</v>
      </c>
      <c r="BA112" s="347" t="str">
        <f t="shared" si="75"/>
        <v>N/A</v>
      </c>
      <c r="BC112" s="344" t="str">
        <f t="shared" si="76"/>
        <v>N/A</v>
      </c>
      <c r="BD112" s="350" t="str">
        <f t="shared" si="76"/>
        <v>N/A</v>
      </c>
      <c r="BE112" s="347" t="str">
        <f t="shared" si="76"/>
        <v>N/A</v>
      </c>
      <c r="BG112" s="344" t="str">
        <f t="shared" si="77"/>
        <v>N/A</v>
      </c>
      <c r="BH112" s="350" t="str">
        <f t="shared" si="77"/>
        <v>N/A</v>
      </c>
      <c r="BI112" s="347" t="str">
        <f t="shared" si="77"/>
        <v>N/A</v>
      </c>
      <c r="BK112" s="344" t="str">
        <f t="shared" si="78"/>
        <v>N/A</v>
      </c>
      <c r="BL112" s="350" t="str">
        <f t="shared" si="78"/>
        <v>N/A</v>
      </c>
      <c r="BM112" s="347" t="str">
        <f t="shared" si="78"/>
        <v>N/A</v>
      </c>
      <c r="BO112" s="344" t="str">
        <f t="shared" si="79"/>
        <v>N/A</v>
      </c>
      <c r="BP112" s="350" t="str">
        <f t="shared" si="79"/>
        <v>N/A</v>
      </c>
      <c r="BQ112" s="347" t="str">
        <f t="shared" si="79"/>
        <v>N/A</v>
      </c>
      <c r="BS112" s="344" t="str">
        <f t="shared" si="80"/>
        <v>N/A</v>
      </c>
      <c r="BT112" s="350" t="str">
        <f t="shared" si="80"/>
        <v>N/A</v>
      </c>
      <c r="BU112" s="347" t="str">
        <f t="shared" si="80"/>
        <v>N/A</v>
      </c>
      <c r="BW112" s="344" t="str">
        <f t="shared" si="81"/>
        <v>N/A</v>
      </c>
      <c r="BX112" s="350" t="str">
        <f t="shared" si="81"/>
        <v>N/A</v>
      </c>
      <c r="BY112" s="347" t="str">
        <f t="shared" si="81"/>
        <v>N/A</v>
      </c>
      <c r="CA112" s="344" t="str">
        <f t="shared" si="82"/>
        <v>N/A</v>
      </c>
      <c r="CB112" s="350" t="str">
        <f t="shared" si="82"/>
        <v>N/A</v>
      </c>
      <c r="CC112" s="347" t="str">
        <f t="shared" si="82"/>
        <v>N/A</v>
      </c>
    </row>
    <row r="113" spans="1:97" ht="16.2" customHeight="1" x14ac:dyDescent="0.25">
      <c r="A113" s="57" t="s">
        <v>75</v>
      </c>
      <c r="C113" s="344" t="str">
        <f t="shared" si="63"/>
        <v>N/A</v>
      </c>
      <c r="D113" s="350" t="str">
        <f t="shared" si="63"/>
        <v>N/A</v>
      </c>
      <c r="E113" s="347" t="str">
        <f t="shared" si="63"/>
        <v>N/A</v>
      </c>
      <c r="G113" s="344" t="str">
        <f t="shared" si="64"/>
        <v>N/A</v>
      </c>
      <c r="H113" s="350" t="str">
        <f t="shared" si="64"/>
        <v>N/A</v>
      </c>
      <c r="I113" s="347" t="str">
        <f t="shared" si="64"/>
        <v>N/A</v>
      </c>
      <c r="K113" s="344" t="str">
        <f t="shared" si="65"/>
        <v>N/A</v>
      </c>
      <c r="L113" s="350" t="str">
        <f t="shared" si="65"/>
        <v>N/A</v>
      </c>
      <c r="M113" s="347" t="str">
        <f t="shared" si="65"/>
        <v>N/A</v>
      </c>
      <c r="O113" s="344" t="str">
        <f t="shared" si="66"/>
        <v>N/A</v>
      </c>
      <c r="P113" s="350" t="str">
        <f t="shared" si="66"/>
        <v>N/A</v>
      </c>
      <c r="Q113" s="347" t="str">
        <f t="shared" si="66"/>
        <v>N/A</v>
      </c>
      <c r="S113" s="344" t="str">
        <f t="shared" si="67"/>
        <v>N/A</v>
      </c>
      <c r="T113" s="350" t="str">
        <f t="shared" si="67"/>
        <v>N/A</v>
      </c>
      <c r="U113" s="347" t="str">
        <f t="shared" si="67"/>
        <v>N/A</v>
      </c>
      <c r="W113" s="344" t="str">
        <f t="shared" si="68"/>
        <v>N/A</v>
      </c>
      <c r="X113" s="350" t="str">
        <f t="shared" si="68"/>
        <v>N/A</v>
      </c>
      <c r="Y113" s="347" t="str">
        <f t="shared" si="68"/>
        <v>N/A</v>
      </c>
      <c r="AA113" s="344" t="str">
        <f t="shared" si="69"/>
        <v>N/A</v>
      </c>
      <c r="AB113" s="350" t="str">
        <f t="shared" si="69"/>
        <v>N/A</v>
      </c>
      <c r="AC113" s="347" t="str">
        <f t="shared" si="69"/>
        <v>N/A</v>
      </c>
      <c r="AE113" s="344" t="str">
        <f t="shared" si="70"/>
        <v>N/A</v>
      </c>
      <c r="AF113" s="350" t="str">
        <f t="shared" si="70"/>
        <v>N/A</v>
      </c>
      <c r="AG113" s="347" t="str">
        <f t="shared" si="70"/>
        <v>N/A</v>
      </c>
      <c r="AI113" s="344" t="str">
        <f t="shared" si="71"/>
        <v>N/A</v>
      </c>
      <c r="AJ113" s="350" t="str">
        <f t="shared" si="71"/>
        <v>N/A</v>
      </c>
      <c r="AK113" s="347" t="str">
        <f t="shared" si="71"/>
        <v>N/A</v>
      </c>
      <c r="AM113" s="344" t="str">
        <f t="shared" si="72"/>
        <v>N/A</v>
      </c>
      <c r="AN113" s="350" t="str">
        <f t="shared" si="72"/>
        <v>N/A</v>
      </c>
      <c r="AO113" s="347" t="str">
        <f t="shared" si="72"/>
        <v>N/A</v>
      </c>
      <c r="AQ113" s="344" t="str">
        <f t="shared" si="73"/>
        <v>N/A</v>
      </c>
      <c r="AR113" s="350" t="str">
        <f t="shared" si="73"/>
        <v>N/A</v>
      </c>
      <c r="AS113" s="347" t="str">
        <f t="shared" si="73"/>
        <v>N/A</v>
      </c>
      <c r="AU113" s="344" t="str">
        <f t="shared" si="74"/>
        <v>N/A</v>
      </c>
      <c r="AV113" s="350" t="str">
        <f t="shared" si="74"/>
        <v>N/A</v>
      </c>
      <c r="AW113" s="347" t="str">
        <f t="shared" si="74"/>
        <v>N/A</v>
      </c>
      <c r="AY113" s="344" t="str">
        <f t="shared" si="75"/>
        <v>N/A</v>
      </c>
      <c r="AZ113" s="350" t="str">
        <f t="shared" si="75"/>
        <v>N/A</v>
      </c>
      <c r="BA113" s="347" t="str">
        <f t="shared" si="75"/>
        <v>N/A</v>
      </c>
      <c r="BC113" s="344" t="str">
        <f t="shared" si="76"/>
        <v>N/A</v>
      </c>
      <c r="BD113" s="350" t="str">
        <f t="shared" si="76"/>
        <v>N/A</v>
      </c>
      <c r="BE113" s="347" t="str">
        <f t="shared" si="76"/>
        <v>N/A</v>
      </c>
      <c r="BG113" s="344" t="str">
        <f t="shared" si="77"/>
        <v>N/A</v>
      </c>
      <c r="BH113" s="350" t="str">
        <f t="shared" si="77"/>
        <v>N/A</v>
      </c>
      <c r="BI113" s="347" t="str">
        <f t="shared" si="77"/>
        <v>N/A</v>
      </c>
      <c r="BK113" s="344" t="str">
        <f t="shared" si="78"/>
        <v>N/A</v>
      </c>
      <c r="BL113" s="350" t="str">
        <f t="shared" si="78"/>
        <v>N/A</v>
      </c>
      <c r="BM113" s="347" t="str">
        <f t="shared" si="78"/>
        <v>N/A</v>
      </c>
      <c r="BO113" s="344" t="str">
        <f t="shared" si="79"/>
        <v>N/A</v>
      </c>
      <c r="BP113" s="350" t="str">
        <f t="shared" si="79"/>
        <v>N/A</v>
      </c>
      <c r="BQ113" s="347" t="str">
        <f t="shared" si="79"/>
        <v>N/A</v>
      </c>
      <c r="BS113" s="344" t="str">
        <f t="shared" si="80"/>
        <v>N/A</v>
      </c>
      <c r="BT113" s="350" t="str">
        <f t="shared" si="80"/>
        <v>N/A</v>
      </c>
      <c r="BU113" s="347" t="str">
        <f t="shared" si="80"/>
        <v>N/A</v>
      </c>
      <c r="BW113" s="344" t="str">
        <f t="shared" si="81"/>
        <v>N/A</v>
      </c>
      <c r="BX113" s="350" t="str">
        <f t="shared" si="81"/>
        <v>N/A</v>
      </c>
      <c r="BY113" s="347" t="str">
        <f t="shared" si="81"/>
        <v>N/A</v>
      </c>
      <c r="CA113" s="344" t="str">
        <f t="shared" si="82"/>
        <v>N/A</v>
      </c>
      <c r="CB113" s="350" t="str">
        <f t="shared" si="82"/>
        <v>N/A</v>
      </c>
      <c r="CC113" s="347" t="str">
        <f t="shared" si="82"/>
        <v>N/A</v>
      </c>
    </row>
    <row r="114" spans="1:97" x14ac:dyDescent="0.25">
      <c r="A114" s="57" t="s">
        <v>52</v>
      </c>
      <c r="C114" s="344" t="str">
        <f t="shared" ref="C114:E119" si="83">IFERROR(C82/B82-1,"N/A")</f>
        <v>N/A</v>
      </c>
      <c r="D114" s="350" t="str">
        <f t="shared" si="83"/>
        <v>N/A</v>
      </c>
      <c r="E114" s="347" t="str">
        <f t="shared" si="83"/>
        <v>N/A</v>
      </c>
      <c r="G114" s="344" t="str">
        <f t="shared" ref="G114:I119" si="84">IFERROR(G82/F82-1,"N/A")</f>
        <v>N/A</v>
      </c>
      <c r="H114" s="350" t="str">
        <f t="shared" si="84"/>
        <v>N/A</v>
      </c>
      <c r="I114" s="347" t="str">
        <f t="shared" si="84"/>
        <v>N/A</v>
      </c>
      <c r="K114" s="344" t="str">
        <f t="shared" ref="K114:M119" si="85">IFERROR(K82/J82-1,"N/A")</f>
        <v>N/A</v>
      </c>
      <c r="L114" s="350" t="str">
        <f t="shared" si="85"/>
        <v>N/A</v>
      </c>
      <c r="M114" s="347" t="str">
        <f t="shared" si="85"/>
        <v>N/A</v>
      </c>
      <c r="O114" s="344" t="str">
        <f t="shared" ref="O114:Q119" si="86">IFERROR(O82/N82-1,"N/A")</f>
        <v>N/A</v>
      </c>
      <c r="P114" s="350" t="str">
        <f t="shared" si="86"/>
        <v>N/A</v>
      </c>
      <c r="Q114" s="347" t="str">
        <f t="shared" si="86"/>
        <v>N/A</v>
      </c>
      <c r="S114" s="344" t="str">
        <f t="shared" ref="S114:U119" si="87">IFERROR(S82/R82-1,"N/A")</f>
        <v>N/A</v>
      </c>
      <c r="T114" s="350" t="str">
        <f t="shared" si="87"/>
        <v>N/A</v>
      </c>
      <c r="U114" s="347" t="str">
        <f t="shared" si="87"/>
        <v>N/A</v>
      </c>
      <c r="W114" s="344" t="str">
        <f t="shared" ref="W114:Y119" si="88">IFERROR(W82/V82-1,"N/A")</f>
        <v>N/A</v>
      </c>
      <c r="X114" s="350" t="str">
        <f t="shared" si="88"/>
        <v>N/A</v>
      </c>
      <c r="Y114" s="347" t="str">
        <f t="shared" si="88"/>
        <v>N/A</v>
      </c>
      <c r="AA114" s="344" t="str">
        <f t="shared" ref="AA114:AC119" si="89">IFERROR(AA82/Z82-1,"N/A")</f>
        <v>N/A</v>
      </c>
      <c r="AB114" s="350" t="str">
        <f t="shared" si="89"/>
        <v>N/A</v>
      </c>
      <c r="AC114" s="347" t="str">
        <f t="shared" si="89"/>
        <v>N/A</v>
      </c>
      <c r="AE114" s="344" t="str">
        <f t="shared" ref="AE114:AG119" si="90">IFERROR(AE82/AD82-1,"N/A")</f>
        <v>N/A</v>
      </c>
      <c r="AF114" s="350" t="str">
        <f t="shared" si="90"/>
        <v>N/A</v>
      </c>
      <c r="AG114" s="347" t="str">
        <f t="shared" si="90"/>
        <v>N/A</v>
      </c>
      <c r="AI114" s="344" t="str">
        <f t="shared" ref="AI114:AI119" si="91">IFERROR(AI82/AH82-1,"N/A")</f>
        <v>N/A</v>
      </c>
      <c r="AJ114" s="350" t="str">
        <f t="shared" ref="AJ114:AJ119" si="92">IFERROR(AJ82/AI82-1,"N/A")</f>
        <v>N/A</v>
      </c>
      <c r="AK114" s="347" t="str">
        <f t="shared" ref="AK114:AK119" si="93">IFERROR(AK82/AJ82-1,"N/A")</f>
        <v>N/A</v>
      </c>
      <c r="AM114" s="344" t="str">
        <f t="shared" ref="AM114:AM119" si="94">IFERROR(AM82/AL82-1,"N/A")</f>
        <v>N/A</v>
      </c>
      <c r="AN114" s="350" t="str">
        <f t="shared" ref="AN114:AN119" si="95">IFERROR(AN82/AM82-1,"N/A")</f>
        <v>N/A</v>
      </c>
      <c r="AO114" s="347" t="str">
        <f t="shared" ref="AO114:AO119" si="96">IFERROR(AO82/AN82-1,"N/A")</f>
        <v>N/A</v>
      </c>
      <c r="AQ114" s="344" t="str">
        <f t="shared" ref="AQ114:AQ119" si="97">IFERROR(AQ82/AP82-1,"N/A")</f>
        <v>N/A</v>
      </c>
      <c r="AR114" s="350" t="str">
        <f t="shared" ref="AR114:AR119" si="98">IFERROR(AR82/AQ82-1,"N/A")</f>
        <v>N/A</v>
      </c>
      <c r="AS114" s="347" t="str">
        <f t="shared" ref="AS114:AS119" si="99">IFERROR(AS82/AR82-1,"N/A")</f>
        <v>N/A</v>
      </c>
      <c r="AU114" s="344" t="str">
        <f t="shared" ref="AU114:AU119" si="100">IFERROR(AU82/AT82-1,"N/A")</f>
        <v>N/A</v>
      </c>
      <c r="AV114" s="350" t="str">
        <f t="shared" ref="AV114:AV119" si="101">IFERROR(AV82/AU82-1,"N/A")</f>
        <v>N/A</v>
      </c>
      <c r="AW114" s="347" t="str">
        <f t="shared" ref="AW114:AW119" si="102">IFERROR(AW82/AV82-1,"N/A")</f>
        <v>N/A</v>
      </c>
      <c r="AY114" s="344" t="str">
        <f t="shared" ref="AY114:AY119" si="103">IFERROR(AY82/AX82-1,"N/A")</f>
        <v>N/A</v>
      </c>
      <c r="AZ114" s="350" t="str">
        <f t="shared" ref="AZ114:AZ119" si="104">IFERROR(AZ82/AY82-1,"N/A")</f>
        <v>N/A</v>
      </c>
      <c r="BA114" s="347" t="str">
        <f t="shared" ref="BA114:BA119" si="105">IFERROR(BA82/AZ82-1,"N/A")</f>
        <v>N/A</v>
      </c>
      <c r="BC114" s="344" t="str">
        <f t="shared" ref="BC114:BC119" si="106">IFERROR(BC82/BB82-1,"N/A")</f>
        <v>N/A</v>
      </c>
      <c r="BD114" s="350" t="str">
        <f t="shared" ref="BD114:BD119" si="107">IFERROR(BD82/BC82-1,"N/A")</f>
        <v>N/A</v>
      </c>
      <c r="BE114" s="347" t="str">
        <f t="shared" ref="BE114:BE119" si="108">IFERROR(BE82/BD82-1,"N/A")</f>
        <v>N/A</v>
      </c>
      <c r="BG114" s="344" t="str">
        <f t="shared" ref="BG114:BG119" si="109">IFERROR(BG82/BF82-1,"N/A")</f>
        <v>N/A</v>
      </c>
      <c r="BH114" s="350" t="str">
        <f t="shared" ref="BH114:BH119" si="110">IFERROR(BH82/BG82-1,"N/A")</f>
        <v>N/A</v>
      </c>
      <c r="BI114" s="347" t="str">
        <f t="shared" ref="BI114:BI119" si="111">IFERROR(BI82/BH82-1,"N/A")</f>
        <v>N/A</v>
      </c>
      <c r="BK114" s="344" t="str">
        <f t="shared" ref="BK114:BK119" si="112">IFERROR(BK82/BJ82-1,"N/A")</f>
        <v>N/A</v>
      </c>
      <c r="BL114" s="350" t="str">
        <f t="shared" ref="BL114:BL119" si="113">IFERROR(BL82/BK82-1,"N/A")</f>
        <v>N/A</v>
      </c>
      <c r="BM114" s="347" t="str">
        <f t="shared" ref="BM114:BM119" si="114">IFERROR(BM82/BL82-1,"N/A")</f>
        <v>N/A</v>
      </c>
      <c r="BO114" s="344" t="str">
        <f t="shared" ref="BO114:BO119" si="115">IFERROR(BO82/BN82-1,"N/A")</f>
        <v>N/A</v>
      </c>
      <c r="BP114" s="350" t="str">
        <f t="shared" ref="BP114:BP119" si="116">IFERROR(BP82/BO82-1,"N/A")</f>
        <v>N/A</v>
      </c>
      <c r="BQ114" s="347" t="str">
        <f t="shared" ref="BQ114:BQ119" si="117">IFERROR(BQ82/BP82-1,"N/A")</f>
        <v>N/A</v>
      </c>
      <c r="BS114" s="344" t="str">
        <f t="shared" ref="BS114:BS119" si="118">IFERROR(BS82/BR82-1,"N/A")</f>
        <v>N/A</v>
      </c>
      <c r="BT114" s="350" t="str">
        <f t="shared" ref="BT114:BT119" si="119">IFERROR(BT82/BS82-1,"N/A")</f>
        <v>N/A</v>
      </c>
      <c r="BU114" s="347" t="str">
        <f t="shared" ref="BU114:BU119" si="120">IFERROR(BU82/BT82-1,"N/A")</f>
        <v>N/A</v>
      </c>
      <c r="BW114" s="344" t="str">
        <f t="shared" ref="BW114:BW119" si="121">IFERROR(BW82/BV82-1,"N/A")</f>
        <v>N/A</v>
      </c>
      <c r="BX114" s="350" t="str">
        <f t="shared" ref="BX114:BX119" si="122">IFERROR(BX82/BW82-1,"N/A")</f>
        <v>N/A</v>
      </c>
      <c r="BY114" s="347" t="str">
        <f t="shared" ref="BY114:BY119" si="123">IFERROR(BY82/BX82-1,"N/A")</f>
        <v>N/A</v>
      </c>
      <c r="CA114" s="344" t="str">
        <f t="shared" ref="CA114:CA119" si="124">IFERROR(CA82/BZ82-1,"N/A")</f>
        <v>N/A</v>
      </c>
      <c r="CB114" s="350" t="str">
        <f t="shared" ref="CB114:CB119" si="125">IFERROR(CB82/CA82-1,"N/A")</f>
        <v>N/A</v>
      </c>
      <c r="CC114" s="347" t="str">
        <f t="shared" ref="CC114:CC119" si="126">IFERROR(CC82/CB82-1,"N/A")</f>
        <v>N/A</v>
      </c>
    </row>
    <row r="115" spans="1:97" x14ac:dyDescent="0.25">
      <c r="A115" s="57" t="s">
        <v>53</v>
      </c>
      <c r="C115" s="344" t="str">
        <f t="shared" si="83"/>
        <v>N/A</v>
      </c>
      <c r="D115" s="350" t="str">
        <f t="shared" si="83"/>
        <v>N/A</v>
      </c>
      <c r="E115" s="347" t="str">
        <f t="shared" si="83"/>
        <v>N/A</v>
      </c>
      <c r="G115" s="344" t="str">
        <f t="shared" si="84"/>
        <v>N/A</v>
      </c>
      <c r="H115" s="350" t="str">
        <f t="shared" si="84"/>
        <v>N/A</v>
      </c>
      <c r="I115" s="347" t="str">
        <f t="shared" si="84"/>
        <v>N/A</v>
      </c>
      <c r="K115" s="344" t="str">
        <f t="shared" si="85"/>
        <v>N/A</v>
      </c>
      <c r="L115" s="350" t="str">
        <f t="shared" si="85"/>
        <v>N/A</v>
      </c>
      <c r="M115" s="347" t="str">
        <f t="shared" si="85"/>
        <v>N/A</v>
      </c>
      <c r="O115" s="344" t="str">
        <f t="shared" si="86"/>
        <v>N/A</v>
      </c>
      <c r="P115" s="350" t="str">
        <f t="shared" si="86"/>
        <v>N/A</v>
      </c>
      <c r="Q115" s="347" t="str">
        <f t="shared" si="86"/>
        <v>N/A</v>
      </c>
      <c r="S115" s="344" t="str">
        <f t="shared" si="87"/>
        <v>N/A</v>
      </c>
      <c r="T115" s="350" t="str">
        <f t="shared" si="87"/>
        <v>N/A</v>
      </c>
      <c r="U115" s="347" t="str">
        <f t="shared" si="87"/>
        <v>N/A</v>
      </c>
      <c r="W115" s="344" t="str">
        <f t="shared" si="88"/>
        <v>N/A</v>
      </c>
      <c r="X115" s="350" t="str">
        <f t="shared" si="88"/>
        <v>N/A</v>
      </c>
      <c r="Y115" s="347" t="str">
        <f t="shared" si="88"/>
        <v>N/A</v>
      </c>
      <c r="AA115" s="344" t="str">
        <f t="shared" si="89"/>
        <v>N/A</v>
      </c>
      <c r="AB115" s="350" t="str">
        <f t="shared" si="89"/>
        <v>N/A</v>
      </c>
      <c r="AC115" s="347" t="str">
        <f t="shared" si="89"/>
        <v>N/A</v>
      </c>
      <c r="AE115" s="344" t="str">
        <f t="shared" si="90"/>
        <v>N/A</v>
      </c>
      <c r="AF115" s="350" t="str">
        <f t="shared" si="90"/>
        <v>N/A</v>
      </c>
      <c r="AG115" s="347" t="str">
        <f t="shared" si="90"/>
        <v>N/A</v>
      </c>
      <c r="AI115" s="344" t="str">
        <f t="shared" si="91"/>
        <v>N/A</v>
      </c>
      <c r="AJ115" s="350" t="str">
        <f t="shared" si="92"/>
        <v>N/A</v>
      </c>
      <c r="AK115" s="347" t="str">
        <f t="shared" si="93"/>
        <v>N/A</v>
      </c>
      <c r="AM115" s="344" t="str">
        <f t="shared" si="94"/>
        <v>N/A</v>
      </c>
      <c r="AN115" s="350" t="str">
        <f t="shared" si="95"/>
        <v>N/A</v>
      </c>
      <c r="AO115" s="347" t="str">
        <f t="shared" si="96"/>
        <v>N/A</v>
      </c>
      <c r="AQ115" s="344" t="str">
        <f t="shared" si="97"/>
        <v>N/A</v>
      </c>
      <c r="AR115" s="350" t="str">
        <f t="shared" si="98"/>
        <v>N/A</v>
      </c>
      <c r="AS115" s="347" t="str">
        <f t="shared" si="99"/>
        <v>N/A</v>
      </c>
      <c r="AU115" s="344" t="str">
        <f t="shared" si="100"/>
        <v>N/A</v>
      </c>
      <c r="AV115" s="350" t="str">
        <f t="shared" si="101"/>
        <v>N/A</v>
      </c>
      <c r="AW115" s="347" t="str">
        <f t="shared" si="102"/>
        <v>N/A</v>
      </c>
      <c r="AY115" s="344" t="str">
        <f t="shared" si="103"/>
        <v>N/A</v>
      </c>
      <c r="AZ115" s="350" t="str">
        <f t="shared" si="104"/>
        <v>N/A</v>
      </c>
      <c r="BA115" s="347" t="str">
        <f t="shared" si="105"/>
        <v>N/A</v>
      </c>
      <c r="BC115" s="344" t="str">
        <f t="shared" si="106"/>
        <v>N/A</v>
      </c>
      <c r="BD115" s="350" t="str">
        <f t="shared" si="107"/>
        <v>N/A</v>
      </c>
      <c r="BE115" s="347" t="str">
        <f t="shared" si="108"/>
        <v>N/A</v>
      </c>
      <c r="BG115" s="344" t="str">
        <f t="shared" si="109"/>
        <v>N/A</v>
      </c>
      <c r="BH115" s="350" t="str">
        <f t="shared" si="110"/>
        <v>N/A</v>
      </c>
      <c r="BI115" s="347" t="str">
        <f t="shared" si="111"/>
        <v>N/A</v>
      </c>
      <c r="BK115" s="344" t="str">
        <f t="shared" si="112"/>
        <v>N/A</v>
      </c>
      <c r="BL115" s="350" t="str">
        <f t="shared" si="113"/>
        <v>N/A</v>
      </c>
      <c r="BM115" s="347" t="str">
        <f t="shared" si="114"/>
        <v>N/A</v>
      </c>
      <c r="BO115" s="344" t="str">
        <f t="shared" si="115"/>
        <v>N/A</v>
      </c>
      <c r="BP115" s="350" t="str">
        <f t="shared" si="116"/>
        <v>N/A</v>
      </c>
      <c r="BQ115" s="347" t="str">
        <f t="shared" si="117"/>
        <v>N/A</v>
      </c>
      <c r="BS115" s="344" t="str">
        <f t="shared" si="118"/>
        <v>N/A</v>
      </c>
      <c r="BT115" s="350" t="str">
        <f t="shared" si="119"/>
        <v>N/A</v>
      </c>
      <c r="BU115" s="347" t="str">
        <f t="shared" si="120"/>
        <v>N/A</v>
      </c>
      <c r="BW115" s="344" t="str">
        <f t="shared" si="121"/>
        <v>N/A</v>
      </c>
      <c r="BX115" s="350" t="str">
        <f t="shared" si="122"/>
        <v>N/A</v>
      </c>
      <c r="BY115" s="347" t="str">
        <f t="shared" si="123"/>
        <v>N/A</v>
      </c>
      <c r="CA115" s="344" t="str">
        <f t="shared" si="124"/>
        <v>N/A</v>
      </c>
      <c r="CB115" s="350" t="str">
        <f t="shared" si="125"/>
        <v>N/A</v>
      </c>
      <c r="CC115" s="347" t="str">
        <f t="shared" si="126"/>
        <v>N/A</v>
      </c>
    </row>
    <row r="116" spans="1:97" x14ac:dyDescent="0.25">
      <c r="A116" s="57" t="s">
        <v>54</v>
      </c>
      <c r="C116" s="344" t="str">
        <f t="shared" si="83"/>
        <v>N/A</v>
      </c>
      <c r="D116" s="350" t="str">
        <f t="shared" si="83"/>
        <v>N/A</v>
      </c>
      <c r="E116" s="347" t="str">
        <f t="shared" si="83"/>
        <v>N/A</v>
      </c>
      <c r="G116" s="344" t="str">
        <f t="shared" si="84"/>
        <v>N/A</v>
      </c>
      <c r="H116" s="350" t="str">
        <f t="shared" si="84"/>
        <v>N/A</v>
      </c>
      <c r="I116" s="347" t="str">
        <f t="shared" si="84"/>
        <v>N/A</v>
      </c>
      <c r="K116" s="344" t="str">
        <f t="shared" si="85"/>
        <v>N/A</v>
      </c>
      <c r="L116" s="350" t="str">
        <f t="shared" si="85"/>
        <v>N/A</v>
      </c>
      <c r="M116" s="347" t="str">
        <f t="shared" si="85"/>
        <v>N/A</v>
      </c>
      <c r="O116" s="344" t="str">
        <f t="shared" si="86"/>
        <v>N/A</v>
      </c>
      <c r="P116" s="350" t="str">
        <f t="shared" si="86"/>
        <v>N/A</v>
      </c>
      <c r="Q116" s="347" t="str">
        <f t="shared" si="86"/>
        <v>N/A</v>
      </c>
      <c r="S116" s="344" t="str">
        <f t="shared" si="87"/>
        <v>N/A</v>
      </c>
      <c r="T116" s="350" t="str">
        <f t="shared" si="87"/>
        <v>N/A</v>
      </c>
      <c r="U116" s="347" t="str">
        <f t="shared" si="87"/>
        <v>N/A</v>
      </c>
      <c r="W116" s="344" t="str">
        <f t="shared" si="88"/>
        <v>N/A</v>
      </c>
      <c r="X116" s="350" t="str">
        <f t="shared" si="88"/>
        <v>N/A</v>
      </c>
      <c r="Y116" s="347" t="str">
        <f t="shared" si="88"/>
        <v>N/A</v>
      </c>
      <c r="AA116" s="344" t="str">
        <f t="shared" si="89"/>
        <v>N/A</v>
      </c>
      <c r="AB116" s="350" t="str">
        <f t="shared" si="89"/>
        <v>N/A</v>
      </c>
      <c r="AC116" s="347" t="str">
        <f t="shared" si="89"/>
        <v>N/A</v>
      </c>
      <c r="AE116" s="344" t="str">
        <f t="shared" si="90"/>
        <v>N/A</v>
      </c>
      <c r="AF116" s="350" t="str">
        <f t="shared" si="90"/>
        <v>N/A</v>
      </c>
      <c r="AG116" s="347" t="str">
        <f t="shared" si="90"/>
        <v>N/A</v>
      </c>
      <c r="AI116" s="344" t="str">
        <f t="shared" si="91"/>
        <v>N/A</v>
      </c>
      <c r="AJ116" s="350" t="str">
        <f t="shared" si="92"/>
        <v>N/A</v>
      </c>
      <c r="AK116" s="347" t="str">
        <f t="shared" si="93"/>
        <v>N/A</v>
      </c>
      <c r="AM116" s="344" t="str">
        <f t="shared" si="94"/>
        <v>N/A</v>
      </c>
      <c r="AN116" s="350" t="str">
        <f t="shared" si="95"/>
        <v>N/A</v>
      </c>
      <c r="AO116" s="347" t="str">
        <f t="shared" si="96"/>
        <v>N/A</v>
      </c>
      <c r="AQ116" s="344" t="str">
        <f t="shared" si="97"/>
        <v>N/A</v>
      </c>
      <c r="AR116" s="350" t="str">
        <f t="shared" si="98"/>
        <v>N/A</v>
      </c>
      <c r="AS116" s="347" t="str">
        <f t="shared" si="99"/>
        <v>N/A</v>
      </c>
      <c r="AU116" s="344" t="str">
        <f t="shared" si="100"/>
        <v>N/A</v>
      </c>
      <c r="AV116" s="350" t="str">
        <f t="shared" si="101"/>
        <v>N/A</v>
      </c>
      <c r="AW116" s="347" t="str">
        <f t="shared" si="102"/>
        <v>N/A</v>
      </c>
      <c r="AY116" s="344" t="str">
        <f t="shared" si="103"/>
        <v>N/A</v>
      </c>
      <c r="AZ116" s="350" t="str">
        <f t="shared" si="104"/>
        <v>N/A</v>
      </c>
      <c r="BA116" s="347" t="str">
        <f t="shared" si="105"/>
        <v>N/A</v>
      </c>
      <c r="BC116" s="344" t="str">
        <f t="shared" si="106"/>
        <v>N/A</v>
      </c>
      <c r="BD116" s="350" t="str">
        <f t="shared" si="107"/>
        <v>N/A</v>
      </c>
      <c r="BE116" s="347" t="str">
        <f t="shared" si="108"/>
        <v>N/A</v>
      </c>
      <c r="BG116" s="344" t="str">
        <f t="shared" si="109"/>
        <v>N/A</v>
      </c>
      <c r="BH116" s="350" t="str">
        <f t="shared" si="110"/>
        <v>N/A</v>
      </c>
      <c r="BI116" s="347" t="str">
        <f t="shared" si="111"/>
        <v>N/A</v>
      </c>
      <c r="BK116" s="344" t="str">
        <f t="shared" si="112"/>
        <v>N/A</v>
      </c>
      <c r="BL116" s="350" t="str">
        <f t="shared" si="113"/>
        <v>N/A</v>
      </c>
      <c r="BM116" s="347" t="str">
        <f t="shared" si="114"/>
        <v>N/A</v>
      </c>
      <c r="BO116" s="344" t="str">
        <f t="shared" si="115"/>
        <v>N/A</v>
      </c>
      <c r="BP116" s="350" t="str">
        <f t="shared" si="116"/>
        <v>N/A</v>
      </c>
      <c r="BQ116" s="347" t="str">
        <f t="shared" si="117"/>
        <v>N/A</v>
      </c>
      <c r="BS116" s="344" t="str">
        <f t="shared" si="118"/>
        <v>N/A</v>
      </c>
      <c r="BT116" s="350" t="str">
        <f t="shared" si="119"/>
        <v>N/A</v>
      </c>
      <c r="BU116" s="347" t="str">
        <f t="shared" si="120"/>
        <v>N/A</v>
      </c>
      <c r="BW116" s="344" t="str">
        <f t="shared" si="121"/>
        <v>N/A</v>
      </c>
      <c r="BX116" s="350" t="str">
        <f t="shared" si="122"/>
        <v>N/A</v>
      </c>
      <c r="BY116" s="347" t="str">
        <f t="shared" si="123"/>
        <v>N/A</v>
      </c>
      <c r="CA116" s="344" t="str">
        <f t="shared" si="124"/>
        <v>N/A</v>
      </c>
      <c r="CB116" s="350" t="str">
        <f t="shared" si="125"/>
        <v>N/A</v>
      </c>
      <c r="CC116" s="347" t="str">
        <f t="shared" si="126"/>
        <v>N/A</v>
      </c>
    </row>
    <row r="117" spans="1:97" x14ac:dyDescent="0.25">
      <c r="A117" s="57" t="s">
        <v>55</v>
      </c>
      <c r="C117" s="344" t="str">
        <f t="shared" si="83"/>
        <v>N/A</v>
      </c>
      <c r="D117" s="350" t="str">
        <f t="shared" si="83"/>
        <v>N/A</v>
      </c>
      <c r="E117" s="347" t="str">
        <f t="shared" si="83"/>
        <v>N/A</v>
      </c>
      <c r="G117" s="344" t="str">
        <f t="shared" si="84"/>
        <v>N/A</v>
      </c>
      <c r="H117" s="350" t="str">
        <f t="shared" si="84"/>
        <v>N/A</v>
      </c>
      <c r="I117" s="347" t="str">
        <f t="shared" si="84"/>
        <v>N/A</v>
      </c>
      <c r="K117" s="344" t="str">
        <f t="shared" si="85"/>
        <v>N/A</v>
      </c>
      <c r="L117" s="350" t="str">
        <f t="shared" si="85"/>
        <v>N/A</v>
      </c>
      <c r="M117" s="347" t="str">
        <f t="shared" si="85"/>
        <v>N/A</v>
      </c>
      <c r="O117" s="344" t="str">
        <f t="shared" si="86"/>
        <v>N/A</v>
      </c>
      <c r="P117" s="350" t="str">
        <f t="shared" si="86"/>
        <v>N/A</v>
      </c>
      <c r="Q117" s="347" t="str">
        <f t="shared" si="86"/>
        <v>N/A</v>
      </c>
      <c r="S117" s="344" t="str">
        <f t="shared" si="87"/>
        <v>N/A</v>
      </c>
      <c r="T117" s="350" t="str">
        <f t="shared" si="87"/>
        <v>N/A</v>
      </c>
      <c r="U117" s="347" t="str">
        <f t="shared" si="87"/>
        <v>N/A</v>
      </c>
      <c r="W117" s="344" t="str">
        <f t="shared" si="88"/>
        <v>N/A</v>
      </c>
      <c r="X117" s="350" t="str">
        <f t="shared" si="88"/>
        <v>N/A</v>
      </c>
      <c r="Y117" s="347" t="str">
        <f t="shared" si="88"/>
        <v>N/A</v>
      </c>
      <c r="AA117" s="344" t="str">
        <f t="shared" si="89"/>
        <v>N/A</v>
      </c>
      <c r="AB117" s="350" t="str">
        <f t="shared" si="89"/>
        <v>N/A</v>
      </c>
      <c r="AC117" s="347" t="str">
        <f t="shared" si="89"/>
        <v>N/A</v>
      </c>
      <c r="AE117" s="344" t="str">
        <f t="shared" si="90"/>
        <v>N/A</v>
      </c>
      <c r="AF117" s="350" t="str">
        <f t="shared" si="90"/>
        <v>N/A</v>
      </c>
      <c r="AG117" s="347" t="str">
        <f t="shared" si="90"/>
        <v>N/A</v>
      </c>
      <c r="AI117" s="344" t="str">
        <f t="shared" si="91"/>
        <v>N/A</v>
      </c>
      <c r="AJ117" s="350" t="str">
        <f t="shared" si="92"/>
        <v>N/A</v>
      </c>
      <c r="AK117" s="347" t="str">
        <f t="shared" si="93"/>
        <v>N/A</v>
      </c>
      <c r="AM117" s="344" t="str">
        <f t="shared" si="94"/>
        <v>N/A</v>
      </c>
      <c r="AN117" s="350" t="str">
        <f t="shared" si="95"/>
        <v>N/A</v>
      </c>
      <c r="AO117" s="347" t="str">
        <f t="shared" si="96"/>
        <v>N/A</v>
      </c>
      <c r="AQ117" s="344" t="str">
        <f t="shared" si="97"/>
        <v>N/A</v>
      </c>
      <c r="AR117" s="350" t="str">
        <f t="shared" si="98"/>
        <v>N/A</v>
      </c>
      <c r="AS117" s="347" t="str">
        <f t="shared" si="99"/>
        <v>N/A</v>
      </c>
      <c r="AU117" s="344" t="str">
        <f t="shared" si="100"/>
        <v>N/A</v>
      </c>
      <c r="AV117" s="350" t="str">
        <f t="shared" si="101"/>
        <v>N/A</v>
      </c>
      <c r="AW117" s="347" t="str">
        <f t="shared" si="102"/>
        <v>N/A</v>
      </c>
      <c r="AY117" s="344" t="str">
        <f t="shared" si="103"/>
        <v>N/A</v>
      </c>
      <c r="AZ117" s="350" t="str">
        <f t="shared" si="104"/>
        <v>N/A</v>
      </c>
      <c r="BA117" s="347" t="str">
        <f t="shared" si="105"/>
        <v>N/A</v>
      </c>
      <c r="BC117" s="344" t="str">
        <f t="shared" si="106"/>
        <v>N/A</v>
      </c>
      <c r="BD117" s="350" t="str">
        <f t="shared" si="107"/>
        <v>N/A</v>
      </c>
      <c r="BE117" s="347" t="str">
        <f t="shared" si="108"/>
        <v>N/A</v>
      </c>
      <c r="BG117" s="344" t="str">
        <f t="shared" si="109"/>
        <v>N/A</v>
      </c>
      <c r="BH117" s="350" t="str">
        <f t="shared" si="110"/>
        <v>N/A</v>
      </c>
      <c r="BI117" s="347" t="str">
        <f t="shared" si="111"/>
        <v>N/A</v>
      </c>
      <c r="BK117" s="344" t="str">
        <f t="shared" si="112"/>
        <v>N/A</v>
      </c>
      <c r="BL117" s="350" t="str">
        <f t="shared" si="113"/>
        <v>N/A</v>
      </c>
      <c r="BM117" s="347" t="str">
        <f t="shared" si="114"/>
        <v>N/A</v>
      </c>
      <c r="BO117" s="344" t="str">
        <f t="shared" si="115"/>
        <v>N/A</v>
      </c>
      <c r="BP117" s="350" t="str">
        <f t="shared" si="116"/>
        <v>N/A</v>
      </c>
      <c r="BQ117" s="347" t="str">
        <f t="shared" si="117"/>
        <v>N/A</v>
      </c>
      <c r="BS117" s="344" t="str">
        <f t="shared" si="118"/>
        <v>N/A</v>
      </c>
      <c r="BT117" s="350" t="str">
        <f t="shared" si="119"/>
        <v>N/A</v>
      </c>
      <c r="BU117" s="347" t="str">
        <f t="shared" si="120"/>
        <v>N/A</v>
      </c>
      <c r="BW117" s="344" t="str">
        <f t="shared" si="121"/>
        <v>N/A</v>
      </c>
      <c r="BX117" s="350" t="str">
        <f t="shared" si="122"/>
        <v>N/A</v>
      </c>
      <c r="BY117" s="347" t="str">
        <f t="shared" si="123"/>
        <v>N/A</v>
      </c>
      <c r="CA117" s="344" t="str">
        <f t="shared" si="124"/>
        <v>N/A</v>
      </c>
      <c r="CB117" s="350" t="str">
        <f t="shared" si="125"/>
        <v>N/A</v>
      </c>
      <c r="CC117" s="347" t="str">
        <f t="shared" si="126"/>
        <v>N/A</v>
      </c>
    </row>
    <row r="118" spans="1:97" x14ac:dyDescent="0.25">
      <c r="A118" s="57" t="s">
        <v>56</v>
      </c>
      <c r="C118" s="344" t="str">
        <f t="shared" si="83"/>
        <v>N/A</v>
      </c>
      <c r="D118" s="350" t="str">
        <f t="shared" si="83"/>
        <v>N/A</v>
      </c>
      <c r="E118" s="347" t="str">
        <f t="shared" si="83"/>
        <v>N/A</v>
      </c>
      <c r="G118" s="344" t="str">
        <f t="shared" si="84"/>
        <v>N/A</v>
      </c>
      <c r="H118" s="350" t="str">
        <f t="shared" si="84"/>
        <v>N/A</v>
      </c>
      <c r="I118" s="347" t="str">
        <f t="shared" si="84"/>
        <v>N/A</v>
      </c>
      <c r="K118" s="344" t="str">
        <f t="shared" si="85"/>
        <v>N/A</v>
      </c>
      <c r="L118" s="350" t="str">
        <f t="shared" si="85"/>
        <v>N/A</v>
      </c>
      <c r="M118" s="347" t="str">
        <f t="shared" si="85"/>
        <v>N/A</v>
      </c>
      <c r="O118" s="344" t="str">
        <f t="shared" si="86"/>
        <v>N/A</v>
      </c>
      <c r="P118" s="350" t="str">
        <f t="shared" si="86"/>
        <v>N/A</v>
      </c>
      <c r="Q118" s="347" t="str">
        <f t="shared" si="86"/>
        <v>N/A</v>
      </c>
      <c r="S118" s="344" t="str">
        <f t="shared" si="87"/>
        <v>N/A</v>
      </c>
      <c r="T118" s="350" t="str">
        <f t="shared" si="87"/>
        <v>N/A</v>
      </c>
      <c r="U118" s="347" t="str">
        <f t="shared" si="87"/>
        <v>N/A</v>
      </c>
      <c r="W118" s="344" t="str">
        <f t="shared" si="88"/>
        <v>N/A</v>
      </c>
      <c r="X118" s="350" t="str">
        <f t="shared" si="88"/>
        <v>N/A</v>
      </c>
      <c r="Y118" s="347" t="str">
        <f t="shared" si="88"/>
        <v>N/A</v>
      </c>
      <c r="AA118" s="344" t="str">
        <f t="shared" si="89"/>
        <v>N/A</v>
      </c>
      <c r="AB118" s="350" t="str">
        <f t="shared" si="89"/>
        <v>N/A</v>
      </c>
      <c r="AC118" s="347" t="str">
        <f t="shared" si="89"/>
        <v>N/A</v>
      </c>
      <c r="AE118" s="344" t="str">
        <f t="shared" si="90"/>
        <v>N/A</v>
      </c>
      <c r="AF118" s="350" t="str">
        <f t="shared" si="90"/>
        <v>N/A</v>
      </c>
      <c r="AG118" s="347" t="str">
        <f t="shared" si="90"/>
        <v>N/A</v>
      </c>
      <c r="AI118" s="344" t="str">
        <f t="shared" si="91"/>
        <v>N/A</v>
      </c>
      <c r="AJ118" s="350" t="str">
        <f t="shared" si="92"/>
        <v>N/A</v>
      </c>
      <c r="AK118" s="347" t="str">
        <f t="shared" si="93"/>
        <v>N/A</v>
      </c>
      <c r="AM118" s="344" t="str">
        <f t="shared" si="94"/>
        <v>N/A</v>
      </c>
      <c r="AN118" s="350" t="str">
        <f t="shared" si="95"/>
        <v>N/A</v>
      </c>
      <c r="AO118" s="347" t="str">
        <f t="shared" si="96"/>
        <v>N/A</v>
      </c>
      <c r="AQ118" s="344" t="str">
        <f t="shared" si="97"/>
        <v>N/A</v>
      </c>
      <c r="AR118" s="350" t="str">
        <f t="shared" si="98"/>
        <v>N/A</v>
      </c>
      <c r="AS118" s="347" t="str">
        <f t="shared" si="99"/>
        <v>N/A</v>
      </c>
      <c r="AU118" s="344" t="str">
        <f t="shared" si="100"/>
        <v>N/A</v>
      </c>
      <c r="AV118" s="350" t="str">
        <f t="shared" si="101"/>
        <v>N/A</v>
      </c>
      <c r="AW118" s="347" t="str">
        <f t="shared" si="102"/>
        <v>N/A</v>
      </c>
      <c r="AY118" s="344" t="str">
        <f t="shared" si="103"/>
        <v>N/A</v>
      </c>
      <c r="AZ118" s="350" t="str">
        <f t="shared" si="104"/>
        <v>N/A</v>
      </c>
      <c r="BA118" s="347" t="str">
        <f t="shared" si="105"/>
        <v>N/A</v>
      </c>
      <c r="BC118" s="344" t="str">
        <f t="shared" si="106"/>
        <v>N/A</v>
      </c>
      <c r="BD118" s="350" t="str">
        <f t="shared" si="107"/>
        <v>N/A</v>
      </c>
      <c r="BE118" s="347" t="str">
        <f t="shared" si="108"/>
        <v>N/A</v>
      </c>
      <c r="BG118" s="344" t="str">
        <f t="shared" si="109"/>
        <v>N/A</v>
      </c>
      <c r="BH118" s="350" t="str">
        <f t="shared" si="110"/>
        <v>N/A</v>
      </c>
      <c r="BI118" s="347" t="str">
        <f t="shared" si="111"/>
        <v>N/A</v>
      </c>
      <c r="BK118" s="344" t="str">
        <f t="shared" si="112"/>
        <v>N/A</v>
      </c>
      <c r="BL118" s="350" t="str">
        <f t="shared" si="113"/>
        <v>N/A</v>
      </c>
      <c r="BM118" s="347" t="str">
        <f t="shared" si="114"/>
        <v>N/A</v>
      </c>
      <c r="BO118" s="344" t="str">
        <f t="shared" si="115"/>
        <v>N/A</v>
      </c>
      <c r="BP118" s="350" t="str">
        <f t="shared" si="116"/>
        <v>N/A</v>
      </c>
      <c r="BQ118" s="347" t="str">
        <f t="shared" si="117"/>
        <v>N/A</v>
      </c>
      <c r="BS118" s="344" t="str">
        <f t="shared" si="118"/>
        <v>N/A</v>
      </c>
      <c r="BT118" s="350" t="str">
        <f t="shared" si="119"/>
        <v>N/A</v>
      </c>
      <c r="BU118" s="347" t="str">
        <f t="shared" si="120"/>
        <v>N/A</v>
      </c>
      <c r="BW118" s="344" t="str">
        <f t="shared" si="121"/>
        <v>N/A</v>
      </c>
      <c r="BX118" s="350" t="str">
        <f t="shared" si="122"/>
        <v>N/A</v>
      </c>
      <c r="BY118" s="347" t="str">
        <f t="shared" si="123"/>
        <v>N/A</v>
      </c>
      <c r="CA118" s="344" t="str">
        <f t="shared" si="124"/>
        <v>N/A</v>
      </c>
      <c r="CB118" s="350" t="str">
        <f t="shared" si="125"/>
        <v>N/A</v>
      </c>
      <c r="CC118" s="347" t="str">
        <f t="shared" si="126"/>
        <v>N/A</v>
      </c>
    </row>
    <row r="119" spans="1:97" x14ac:dyDescent="0.25">
      <c r="A119" s="69" t="s">
        <v>57</v>
      </c>
      <c r="B119" s="66"/>
      <c r="C119" s="351" t="str">
        <f t="shared" si="83"/>
        <v>N/A</v>
      </c>
      <c r="D119" s="352" t="str">
        <f t="shared" si="83"/>
        <v>N/A</v>
      </c>
      <c r="E119" s="353" t="str">
        <f t="shared" si="83"/>
        <v>N/A</v>
      </c>
      <c r="G119" s="351" t="str">
        <f t="shared" si="84"/>
        <v>N/A</v>
      </c>
      <c r="H119" s="352" t="str">
        <f t="shared" si="84"/>
        <v>N/A</v>
      </c>
      <c r="I119" s="353" t="str">
        <f t="shared" si="84"/>
        <v>N/A</v>
      </c>
      <c r="K119" s="351" t="str">
        <f t="shared" si="85"/>
        <v>N/A</v>
      </c>
      <c r="L119" s="352" t="str">
        <f t="shared" si="85"/>
        <v>N/A</v>
      </c>
      <c r="M119" s="353" t="str">
        <f t="shared" si="85"/>
        <v>N/A</v>
      </c>
      <c r="O119" s="351" t="str">
        <f t="shared" si="86"/>
        <v>N/A</v>
      </c>
      <c r="P119" s="352" t="str">
        <f t="shared" si="86"/>
        <v>N/A</v>
      </c>
      <c r="Q119" s="353" t="str">
        <f t="shared" si="86"/>
        <v>N/A</v>
      </c>
      <c r="S119" s="351" t="str">
        <f t="shared" si="87"/>
        <v>N/A</v>
      </c>
      <c r="T119" s="352" t="str">
        <f t="shared" si="87"/>
        <v>N/A</v>
      </c>
      <c r="U119" s="353" t="str">
        <f t="shared" si="87"/>
        <v>N/A</v>
      </c>
      <c r="W119" s="351" t="str">
        <f t="shared" si="88"/>
        <v>N/A</v>
      </c>
      <c r="X119" s="352" t="str">
        <f t="shared" si="88"/>
        <v>N/A</v>
      </c>
      <c r="Y119" s="353" t="str">
        <f t="shared" si="88"/>
        <v>N/A</v>
      </c>
      <c r="AA119" s="351" t="str">
        <f t="shared" si="89"/>
        <v>N/A</v>
      </c>
      <c r="AB119" s="352" t="str">
        <f t="shared" si="89"/>
        <v>N/A</v>
      </c>
      <c r="AC119" s="353" t="str">
        <f t="shared" si="89"/>
        <v>N/A</v>
      </c>
      <c r="AE119" s="351" t="str">
        <f t="shared" si="90"/>
        <v>N/A</v>
      </c>
      <c r="AF119" s="352" t="str">
        <f t="shared" si="90"/>
        <v>N/A</v>
      </c>
      <c r="AG119" s="353" t="str">
        <f t="shared" si="90"/>
        <v>N/A</v>
      </c>
      <c r="AI119" s="351" t="str">
        <f t="shared" si="91"/>
        <v>N/A</v>
      </c>
      <c r="AJ119" s="352" t="str">
        <f t="shared" si="92"/>
        <v>N/A</v>
      </c>
      <c r="AK119" s="353" t="str">
        <f t="shared" si="93"/>
        <v>N/A</v>
      </c>
      <c r="AM119" s="351" t="str">
        <f t="shared" si="94"/>
        <v>N/A</v>
      </c>
      <c r="AN119" s="352" t="str">
        <f t="shared" si="95"/>
        <v>N/A</v>
      </c>
      <c r="AO119" s="353" t="str">
        <f t="shared" si="96"/>
        <v>N/A</v>
      </c>
      <c r="AQ119" s="351" t="str">
        <f t="shared" si="97"/>
        <v>N/A</v>
      </c>
      <c r="AR119" s="352" t="str">
        <f t="shared" si="98"/>
        <v>N/A</v>
      </c>
      <c r="AS119" s="353" t="str">
        <f t="shared" si="99"/>
        <v>N/A</v>
      </c>
      <c r="AU119" s="351" t="str">
        <f t="shared" si="100"/>
        <v>N/A</v>
      </c>
      <c r="AV119" s="352" t="str">
        <f t="shared" si="101"/>
        <v>N/A</v>
      </c>
      <c r="AW119" s="353" t="str">
        <f t="shared" si="102"/>
        <v>N/A</v>
      </c>
      <c r="AY119" s="351" t="str">
        <f t="shared" si="103"/>
        <v>N/A</v>
      </c>
      <c r="AZ119" s="352" t="str">
        <f t="shared" si="104"/>
        <v>N/A</v>
      </c>
      <c r="BA119" s="353" t="str">
        <f t="shared" si="105"/>
        <v>N/A</v>
      </c>
      <c r="BC119" s="351" t="str">
        <f t="shared" si="106"/>
        <v>N/A</v>
      </c>
      <c r="BD119" s="352" t="str">
        <f t="shared" si="107"/>
        <v>N/A</v>
      </c>
      <c r="BE119" s="353" t="str">
        <f t="shared" si="108"/>
        <v>N/A</v>
      </c>
      <c r="BG119" s="351" t="str">
        <f t="shared" si="109"/>
        <v>N/A</v>
      </c>
      <c r="BH119" s="352" t="str">
        <f t="shared" si="110"/>
        <v>N/A</v>
      </c>
      <c r="BI119" s="353" t="str">
        <f t="shared" si="111"/>
        <v>N/A</v>
      </c>
      <c r="BK119" s="351" t="str">
        <f t="shared" si="112"/>
        <v>N/A</v>
      </c>
      <c r="BL119" s="352" t="str">
        <f t="shared" si="113"/>
        <v>N/A</v>
      </c>
      <c r="BM119" s="353" t="str">
        <f t="shared" si="114"/>
        <v>N/A</v>
      </c>
      <c r="BO119" s="351" t="str">
        <f t="shared" si="115"/>
        <v>N/A</v>
      </c>
      <c r="BP119" s="352" t="str">
        <f t="shared" si="116"/>
        <v>N/A</v>
      </c>
      <c r="BQ119" s="353" t="str">
        <f t="shared" si="117"/>
        <v>N/A</v>
      </c>
      <c r="BS119" s="351" t="str">
        <f t="shared" si="118"/>
        <v>N/A</v>
      </c>
      <c r="BT119" s="352" t="str">
        <f t="shared" si="119"/>
        <v>N/A</v>
      </c>
      <c r="BU119" s="353" t="str">
        <f t="shared" si="120"/>
        <v>N/A</v>
      </c>
      <c r="BW119" s="351" t="str">
        <f t="shared" si="121"/>
        <v>N/A</v>
      </c>
      <c r="BX119" s="352" t="str">
        <f t="shared" si="122"/>
        <v>N/A</v>
      </c>
      <c r="BY119" s="353" t="str">
        <f t="shared" si="123"/>
        <v>N/A</v>
      </c>
      <c r="CA119" s="351" t="str">
        <f t="shared" si="124"/>
        <v>N/A</v>
      </c>
      <c r="CB119" s="352" t="str">
        <f t="shared" si="125"/>
        <v>N/A</v>
      </c>
      <c r="CC119" s="353" t="str">
        <f t="shared" si="126"/>
        <v>N/A</v>
      </c>
    </row>
    <row r="120" spans="1:97" s="11" customFormat="1" ht="15.6" x14ac:dyDescent="0.3">
      <c r="A120" s="672" t="s">
        <v>446</v>
      </c>
      <c r="C120" s="666" t="str">
        <f t="shared" ref="C120:C122" si="127">IFERROR(C88/B88-1,"N/A")</f>
        <v>N/A</v>
      </c>
      <c r="D120" s="667" t="str">
        <f t="shared" ref="D120:D122" si="128">IFERROR(D88/C88-1,"N/A")</f>
        <v>N/A</v>
      </c>
      <c r="E120" s="668" t="str">
        <f t="shared" ref="E120:E122" si="129">IFERROR(E88/D88-1,"N/A")</f>
        <v>N/A</v>
      </c>
      <c r="G120" s="666" t="str">
        <f t="shared" ref="G120:G122" si="130">IFERROR(G88/F88-1,"N/A")</f>
        <v>N/A</v>
      </c>
      <c r="H120" s="667" t="str">
        <f t="shared" ref="H120:H122" si="131">IFERROR(H88/G88-1,"N/A")</f>
        <v>N/A</v>
      </c>
      <c r="I120" s="668" t="str">
        <f t="shared" ref="I120:I122" si="132">IFERROR(I88/H88-1,"N/A")</f>
        <v>N/A</v>
      </c>
      <c r="K120" s="666" t="str">
        <f t="shared" ref="K120:K122" si="133">IFERROR(K88/J88-1,"N/A")</f>
        <v>N/A</v>
      </c>
      <c r="L120" s="667" t="str">
        <f t="shared" ref="L120:L122" si="134">IFERROR(L88/K88-1,"N/A")</f>
        <v>N/A</v>
      </c>
      <c r="M120" s="668" t="str">
        <f t="shared" ref="M120:M122" si="135">IFERROR(M88/L88-1,"N/A")</f>
        <v>N/A</v>
      </c>
      <c r="O120" s="666" t="str">
        <f t="shared" ref="O120:O122" si="136">IFERROR(O88/N88-1,"N/A")</f>
        <v>N/A</v>
      </c>
      <c r="P120" s="667" t="str">
        <f t="shared" ref="P120:P122" si="137">IFERROR(P88/O88-1,"N/A")</f>
        <v>N/A</v>
      </c>
      <c r="Q120" s="668" t="str">
        <f t="shared" ref="Q120:Q122" si="138">IFERROR(Q88/P88-1,"N/A")</f>
        <v>N/A</v>
      </c>
      <c r="S120" s="666" t="str">
        <f t="shared" ref="S120:S122" si="139">IFERROR(S88/R88-1,"N/A")</f>
        <v>N/A</v>
      </c>
      <c r="T120" s="667" t="str">
        <f t="shared" ref="T120:T122" si="140">IFERROR(T88/S88-1,"N/A")</f>
        <v>N/A</v>
      </c>
      <c r="U120" s="668" t="str">
        <f t="shared" ref="U120:U122" si="141">IFERROR(U88/T88-1,"N/A")</f>
        <v>N/A</v>
      </c>
      <c r="W120" s="666" t="str">
        <f t="shared" ref="W120:W122" si="142">IFERROR(W88/V88-1,"N/A")</f>
        <v>N/A</v>
      </c>
      <c r="X120" s="667" t="str">
        <f t="shared" ref="X120:X122" si="143">IFERROR(X88/W88-1,"N/A")</f>
        <v>N/A</v>
      </c>
      <c r="Y120" s="668" t="str">
        <f t="shared" ref="Y120:Y122" si="144">IFERROR(Y88/X88-1,"N/A")</f>
        <v>N/A</v>
      </c>
      <c r="AA120" s="666" t="str">
        <f t="shared" ref="AA120:AA122" si="145">IFERROR(AA88/Z88-1,"N/A")</f>
        <v>N/A</v>
      </c>
      <c r="AB120" s="667" t="str">
        <f t="shared" ref="AB120:AB122" si="146">IFERROR(AB88/AA88-1,"N/A")</f>
        <v>N/A</v>
      </c>
      <c r="AC120" s="668" t="str">
        <f t="shared" ref="AC120:AC122" si="147">IFERROR(AC88/AB88-1,"N/A")</f>
        <v>N/A</v>
      </c>
      <c r="AE120" s="666" t="str">
        <f t="shared" ref="AE120:AE122" si="148">IFERROR(AE88/AD88-1,"N/A")</f>
        <v>N/A</v>
      </c>
      <c r="AF120" s="667" t="str">
        <f t="shared" ref="AF120:AF122" si="149">IFERROR(AF88/AE88-1,"N/A")</f>
        <v>N/A</v>
      </c>
      <c r="AG120" s="668" t="str">
        <f t="shared" ref="AG120:AG122" si="150">IFERROR(AG88/AF88-1,"N/A")</f>
        <v>N/A</v>
      </c>
      <c r="AI120" s="666" t="str">
        <f t="shared" ref="AI120:AI122" si="151">IFERROR(AI88/AH88-1,"N/A")</f>
        <v>N/A</v>
      </c>
      <c r="AJ120" s="667" t="str">
        <f t="shared" ref="AJ120:AJ122" si="152">IFERROR(AJ88/AI88-1,"N/A")</f>
        <v>N/A</v>
      </c>
      <c r="AK120" s="668" t="str">
        <f t="shared" ref="AK120:AK122" si="153">IFERROR(AK88/AJ88-1,"N/A")</f>
        <v>N/A</v>
      </c>
      <c r="AM120" s="666" t="str">
        <f t="shared" ref="AM120:AM122" si="154">IFERROR(AM88/AL88-1,"N/A")</f>
        <v>N/A</v>
      </c>
      <c r="AN120" s="667" t="str">
        <f t="shared" ref="AN120:AN122" si="155">IFERROR(AN88/AM88-1,"N/A")</f>
        <v>N/A</v>
      </c>
      <c r="AO120" s="668" t="str">
        <f t="shared" ref="AO120:AO122" si="156">IFERROR(AO88/AN88-1,"N/A")</f>
        <v>N/A</v>
      </c>
      <c r="AQ120" s="666" t="str">
        <f t="shared" ref="AQ120:AQ122" si="157">IFERROR(AQ88/AP88-1,"N/A")</f>
        <v>N/A</v>
      </c>
      <c r="AR120" s="667" t="str">
        <f t="shared" ref="AR120:AR122" si="158">IFERROR(AR88/AQ88-1,"N/A")</f>
        <v>N/A</v>
      </c>
      <c r="AS120" s="668" t="str">
        <f t="shared" ref="AS120:AS122" si="159">IFERROR(AS88/AR88-1,"N/A")</f>
        <v>N/A</v>
      </c>
      <c r="AU120" s="666" t="str">
        <f t="shared" ref="AU120:AU122" si="160">IFERROR(AU88/AT88-1,"N/A")</f>
        <v>N/A</v>
      </c>
      <c r="AV120" s="667" t="str">
        <f t="shared" ref="AV120:AV122" si="161">IFERROR(AV88/AU88-1,"N/A")</f>
        <v>N/A</v>
      </c>
      <c r="AW120" s="668" t="str">
        <f t="shared" ref="AW120:AW122" si="162">IFERROR(AW88/AV88-1,"N/A")</f>
        <v>N/A</v>
      </c>
      <c r="AY120" s="666" t="str">
        <f t="shared" ref="AY120:AY122" si="163">IFERROR(AY88/AX88-1,"N/A")</f>
        <v>N/A</v>
      </c>
      <c r="AZ120" s="667" t="str">
        <f t="shared" ref="AZ120:AZ122" si="164">IFERROR(AZ88/AY88-1,"N/A")</f>
        <v>N/A</v>
      </c>
      <c r="BA120" s="668" t="str">
        <f t="shared" ref="BA120:BA122" si="165">IFERROR(BA88/AZ88-1,"N/A")</f>
        <v>N/A</v>
      </c>
      <c r="BC120" s="666" t="str">
        <f t="shared" ref="BC120:BC122" si="166">IFERROR(BC88/BB88-1,"N/A")</f>
        <v>N/A</v>
      </c>
      <c r="BD120" s="667" t="str">
        <f t="shared" ref="BD120:BD122" si="167">IFERROR(BD88/BC88-1,"N/A")</f>
        <v>N/A</v>
      </c>
      <c r="BE120" s="668" t="str">
        <f t="shared" ref="BE120:BE122" si="168">IFERROR(BE88/BD88-1,"N/A")</f>
        <v>N/A</v>
      </c>
      <c r="BG120" s="666" t="str">
        <f t="shared" ref="BG120:BG122" si="169">IFERROR(BG88/BF88-1,"N/A")</f>
        <v>N/A</v>
      </c>
      <c r="BH120" s="667" t="str">
        <f t="shared" ref="BH120:BH122" si="170">IFERROR(BH88/BG88-1,"N/A")</f>
        <v>N/A</v>
      </c>
      <c r="BI120" s="668" t="str">
        <f t="shared" ref="BI120:BI122" si="171">IFERROR(BI88/BH88-1,"N/A")</f>
        <v>N/A</v>
      </c>
      <c r="BK120" s="666" t="str">
        <f t="shared" ref="BK120:BK122" si="172">IFERROR(BK88/BJ88-1,"N/A")</f>
        <v>N/A</v>
      </c>
      <c r="BL120" s="667" t="str">
        <f t="shared" ref="BL120:BL122" si="173">IFERROR(BL88/BK88-1,"N/A")</f>
        <v>N/A</v>
      </c>
      <c r="BM120" s="668" t="str">
        <f t="shared" ref="BM120:BM122" si="174">IFERROR(BM88/BL88-1,"N/A")</f>
        <v>N/A</v>
      </c>
      <c r="BO120" s="666" t="str">
        <f t="shared" ref="BO120:BO122" si="175">IFERROR(BO88/BN88-1,"N/A")</f>
        <v>N/A</v>
      </c>
      <c r="BP120" s="667" t="str">
        <f t="shared" ref="BP120:BP122" si="176">IFERROR(BP88/BO88-1,"N/A")</f>
        <v>N/A</v>
      </c>
      <c r="BQ120" s="668" t="str">
        <f t="shared" ref="BQ120:BQ122" si="177">IFERROR(BQ88/BP88-1,"N/A")</f>
        <v>N/A</v>
      </c>
      <c r="BS120" s="666" t="str">
        <f t="shared" ref="BS120:BS122" si="178">IFERROR(BS88/BR88-1,"N/A")</f>
        <v>N/A</v>
      </c>
      <c r="BT120" s="667" t="str">
        <f t="shared" ref="BT120:BT122" si="179">IFERROR(BT88/BS88-1,"N/A")</f>
        <v>N/A</v>
      </c>
      <c r="BU120" s="668" t="str">
        <f t="shared" ref="BU120:BU122" si="180">IFERROR(BU88/BT88-1,"N/A")</f>
        <v>N/A</v>
      </c>
      <c r="BW120" s="666" t="str">
        <f t="shared" ref="BW120:BW122" si="181">IFERROR(BW88/BV88-1,"N/A")</f>
        <v>N/A</v>
      </c>
      <c r="BX120" s="667" t="str">
        <f t="shared" ref="BX120:BX122" si="182">IFERROR(BX88/BW88-1,"N/A")</f>
        <v>N/A</v>
      </c>
      <c r="BY120" s="668" t="str">
        <f t="shared" ref="BY120:BY122" si="183">IFERROR(BY88/BX88-1,"N/A")</f>
        <v>N/A</v>
      </c>
      <c r="CA120" s="666" t="str">
        <f t="shared" ref="CA120:CA122" si="184">IFERROR(CA88/BZ88-1,"N/A")</f>
        <v>N/A</v>
      </c>
      <c r="CB120" s="667" t="str">
        <f t="shared" ref="CB120:CB122" si="185">IFERROR(CB88/CA88-1,"N/A")</f>
        <v>N/A</v>
      </c>
      <c r="CC120" s="668" t="str">
        <f t="shared" ref="CC120:CC122" si="186">IFERROR(CC88/CB88-1,"N/A")</f>
        <v>N/A</v>
      </c>
    </row>
    <row r="121" spans="1:97" x14ac:dyDescent="0.25">
      <c r="A121" s="677" t="s">
        <v>447</v>
      </c>
      <c r="C121" s="354" t="str">
        <f t="shared" si="127"/>
        <v>N/A</v>
      </c>
      <c r="D121" s="355" t="str">
        <f t="shared" si="128"/>
        <v>N/A</v>
      </c>
      <c r="E121" s="356" t="str">
        <f t="shared" si="129"/>
        <v>N/A</v>
      </c>
      <c r="G121" s="354" t="str">
        <f t="shared" si="130"/>
        <v>N/A</v>
      </c>
      <c r="H121" s="355" t="str">
        <f t="shared" si="131"/>
        <v>N/A</v>
      </c>
      <c r="I121" s="356" t="str">
        <f t="shared" si="132"/>
        <v>N/A</v>
      </c>
      <c r="K121" s="354" t="str">
        <f t="shared" si="133"/>
        <v>N/A</v>
      </c>
      <c r="L121" s="355" t="str">
        <f t="shared" si="134"/>
        <v>N/A</v>
      </c>
      <c r="M121" s="356" t="str">
        <f t="shared" si="135"/>
        <v>N/A</v>
      </c>
      <c r="O121" s="354" t="str">
        <f t="shared" si="136"/>
        <v>N/A</v>
      </c>
      <c r="P121" s="355" t="str">
        <f t="shared" si="137"/>
        <v>N/A</v>
      </c>
      <c r="Q121" s="356" t="str">
        <f t="shared" si="138"/>
        <v>N/A</v>
      </c>
      <c r="S121" s="354" t="str">
        <f t="shared" si="139"/>
        <v>N/A</v>
      </c>
      <c r="T121" s="355" t="str">
        <f t="shared" si="140"/>
        <v>N/A</v>
      </c>
      <c r="U121" s="356" t="str">
        <f t="shared" si="141"/>
        <v>N/A</v>
      </c>
      <c r="W121" s="354" t="str">
        <f t="shared" si="142"/>
        <v>N/A</v>
      </c>
      <c r="X121" s="355" t="str">
        <f t="shared" si="143"/>
        <v>N/A</v>
      </c>
      <c r="Y121" s="356" t="str">
        <f t="shared" si="144"/>
        <v>N/A</v>
      </c>
      <c r="AA121" s="354" t="str">
        <f t="shared" si="145"/>
        <v>N/A</v>
      </c>
      <c r="AB121" s="355" t="str">
        <f t="shared" si="146"/>
        <v>N/A</v>
      </c>
      <c r="AC121" s="356" t="str">
        <f t="shared" si="147"/>
        <v>N/A</v>
      </c>
      <c r="AE121" s="354" t="str">
        <f t="shared" si="148"/>
        <v>N/A</v>
      </c>
      <c r="AF121" s="355" t="str">
        <f t="shared" si="149"/>
        <v>N/A</v>
      </c>
      <c r="AG121" s="356" t="str">
        <f t="shared" si="150"/>
        <v>N/A</v>
      </c>
      <c r="AI121" s="354" t="str">
        <f t="shared" si="151"/>
        <v>N/A</v>
      </c>
      <c r="AJ121" s="355" t="str">
        <f t="shared" si="152"/>
        <v>N/A</v>
      </c>
      <c r="AK121" s="356" t="str">
        <f t="shared" si="153"/>
        <v>N/A</v>
      </c>
      <c r="AM121" s="354" t="str">
        <f t="shared" si="154"/>
        <v>N/A</v>
      </c>
      <c r="AN121" s="355" t="str">
        <f t="shared" si="155"/>
        <v>N/A</v>
      </c>
      <c r="AO121" s="356" t="str">
        <f t="shared" si="156"/>
        <v>N/A</v>
      </c>
      <c r="AQ121" s="354" t="str">
        <f t="shared" si="157"/>
        <v>N/A</v>
      </c>
      <c r="AR121" s="355" t="str">
        <f t="shared" si="158"/>
        <v>N/A</v>
      </c>
      <c r="AS121" s="356" t="str">
        <f t="shared" si="159"/>
        <v>N/A</v>
      </c>
      <c r="AU121" s="354" t="str">
        <f t="shared" si="160"/>
        <v>N/A</v>
      </c>
      <c r="AV121" s="355" t="str">
        <f t="shared" si="161"/>
        <v>N/A</v>
      </c>
      <c r="AW121" s="356" t="str">
        <f t="shared" si="162"/>
        <v>N/A</v>
      </c>
      <c r="AY121" s="354" t="str">
        <f t="shared" si="163"/>
        <v>N/A</v>
      </c>
      <c r="AZ121" s="355" t="str">
        <f t="shared" si="164"/>
        <v>N/A</v>
      </c>
      <c r="BA121" s="356" t="str">
        <f t="shared" si="165"/>
        <v>N/A</v>
      </c>
      <c r="BC121" s="354" t="str">
        <f t="shared" si="166"/>
        <v>N/A</v>
      </c>
      <c r="BD121" s="355" t="str">
        <f t="shared" si="167"/>
        <v>N/A</v>
      </c>
      <c r="BE121" s="356" t="str">
        <f t="shared" si="168"/>
        <v>N/A</v>
      </c>
      <c r="BG121" s="354" t="str">
        <f t="shared" si="169"/>
        <v>N/A</v>
      </c>
      <c r="BH121" s="355" t="str">
        <f t="shared" si="170"/>
        <v>N/A</v>
      </c>
      <c r="BI121" s="356" t="str">
        <f t="shared" si="171"/>
        <v>N/A</v>
      </c>
      <c r="BK121" s="354" t="str">
        <f t="shared" si="172"/>
        <v>N/A</v>
      </c>
      <c r="BL121" s="355" t="str">
        <f t="shared" si="173"/>
        <v>N/A</v>
      </c>
      <c r="BM121" s="356" t="str">
        <f t="shared" si="174"/>
        <v>N/A</v>
      </c>
      <c r="BO121" s="354" t="str">
        <f t="shared" si="175"/>
        <v>N/A</v>
      </c>
      <c r="BP121" s="355" t="str">
        <f t="shared" si="176"/>
        <v>N/A</v>
      </c>
      <c r="BQ121" s="356" t="str">
        <f t="shared" si="177"/>
        <v>N/A</v>
      </c>
      <c r="BS121" s="354" t="str">
        <f t="shared" si="178"/>
        <v>N/A</v>
      </c>
      <c r="BT121" s="355" t="str">
        <f t="shared" si="179"/>
        <v>N/A</v>
      </c>
      <c r="BU121" s="356" t="str">
        <f t="shared" si="180"/>
        <v>N/A</v>
      </c>
      <c r="BW121" s="354" t="str">
        <f t="shared" si="181"/>
        <v>N/A</v>
      </c>
      <c r="BX121" s="355" t="str">
        <f t="shared" si="182"/>
        <v>N/A</v>
      </c>
      <c r="BY121" s="356" t="str">
        <f t="shared" si="183"/>
        <v>N/A</v>
      </c>
      <c r="CA121" s="354" t="str">
        <f t="shared" si="184"/>
        <v>N/A</v>
      </c>
      <c r="CB121" s="355" t="str">
        <f t="shared" si="185"/>
        <v>N/A</v>
      </c>
      <c r="CC121" s="356" t="str">
        <f t="shared" si="186"/>
        <v>N/A</v>
      </c>
    </row>
    <row r="122" spans="1:97" s="11" customFormat="1" ht="15.6" x14ac:dyDescent="0.3">
      <c r="A122" s="673" t="s">
        <v>448</v>
      </c>
      <c r="C122" s="669" t="str">
        <f t="shared" si="127"/>
        <v>N/A</v>
      </c>
      <c r="D122" s="670" t="str">
        <f t="shared" si="128"/>
        <v>N/A</v>
      </c>
      <c r="E122" s="671" t="str">
        <f t="shared" si="129"/>
        <v>N/A</v>
      </c>
      <c r="G122" s="669" t="str">
        <f t="shared" si="130"/>
        <v>N/A</v>
      </c>
      <c r="H122" s="670" t="str">
        <f t="shared" si="131"/>
        <v>N/A</v>
      </c>
      <c r="I122" s="671" t="str">
        <f t="shared" si="132"/>
        <v>N/A</v>
      </c>
      <c r="K122" s="669" t="str">
        <f t="shared" si="133"/>
        <v>N/A</v>
      </c>
      <c r="L122" s="670" t="str">
        <f t="shared" si="134"/>
        <v>N/A</v>
      </c>
      <c r="M122" s="671" t="str">
        <f t="shared" si="135"/>
        <v>N/A</v>
      </c>
      <c r="O122" s="669" t="str">
        <f t="shared" si="136"/>
        <v>N/A</v>
      </c>
      <c r="P122" s="670" t="str">
        <f t="shared" si="137"/>
        <v>N/A</v>
      </c>
      <c r="Q122" s="671" t="str">
        <f t="shared" si="138"/>
        <v>N/A</v>
      </c>
      <c r="S122" s="669" t="str">
        <f t="shared" si="139"/>
        <v>N/A</v>
      </c>
      <c r="T122" s="670" t="str">
        <f t="shared" si="140"/>
        <v>N/A</v>
      </c>
      <c r="U122" s="671" t="str">
        <f t="shared" si="141"/>
        <v>N/A</v>
      </c>
      <c r="W122" s="669" t="str">
        <f t="shared" si="142"/>
        <v>N/A</v>
      </c>
      <c r="X122" s="670" t="str">
        <f t="shared" si="143"/>
        <v>N/A</v>
      </c>
      <c r="Y122" s="671" t="str">
        <f t="shared" si="144"/>
        <v>N/A</v>
      </c>
      <c r="AA122" s="669" t="str">
        <f t="shared" si="145"/>
        <v>N/A</v>
      </c>
      <c r="AB122" s="670" t="str">
        <f t="shared" si="146"/>
        <v>N/A</v>
      </c>
      <c r="AC122" s="671" t="str">
        <f t="shared" si="147"/>
        <v>N/A</v>
      </c>
      <c r="AE122" s="669" t="str">
        <f t="shared" si="148"/>
        <v>N/A</v>
      </c>
      <c r="AF122" s="670" t="str">
        <f t="shared" si="149"/>
        <v>N/A</v>
      </c>
      <c r="AG122" s="671" t="str">
        <f t="shared" si="150"/>
        <v>N/A</v>
      </c>
      <c r="AI122" s="669" t="str">
        <f t="shared" si="151"/>
        <v>N/A</v>
      </c>
      <c r="AJ122" s="670" t="str">
        <f t="shared" si="152"/>
        <v>N/A</v>
      </c>
      <c r="AK122" s="671" t="str">
        <f t="shared" si="153"/>
        <v>N/A</v>
      </c>
      <c r="AM122" s="669" t="str">
        <f t="shared" si="154"/>
        <v>N/A</v>
      </c>
      <c r="AN122" s="670" t="str">
        <f t="shared" si="155"/>
        <v>N/A</v>
      </c>
      <c r="AO122" s="671" t="str">
        <f t="shared" si="156"/>
        <v>N/A</v>
      </c>
      <c r="AQ122" s="669" t="str">
        <f t="shared" si="157"/>
        <v>N/A</v>
      </c>
      <c r="AR122" s="670" t="str">
        <f t="shared" si="158"/>
        <v>N/A</v>
      </c>
      <c r="AS122" s="671" t="str">
        <f t="shared" si="159"/>
        <v>N/A</v>
      </c>
      <c r="AU122" s="669" t="str">
        <f t="shared" si="160"/>
        <v>N/A</v>
      </c>
      <c r="AV122" s="670" t="str">
        <f t="shared" si="161"/>
        <v>N/A</v>
      </c>
      <c r="AW122" s="671" t="str">
        <f t="shared" si="162"/>
        <v>N/A</v>
      </c>
      <c r="AY122" s="669" t="str">
        <f t="shared" si="163"/>
        <v>N/A</v>
      </c>
      <c r="AZ122" s="670" t="str">
        <f t="shared" si="164"/>
        <v>N/A</v>
      </c>
      <c r="BA122" s="671" t="str">
        <f t="shared" si="165"/>
        <v>N/A</v>
      </c>
      <c r="BC122" s="669" t="str">
        <f t="shared" si="166"/>
        <v>N/A</v>
      </c>
      <c r="BD122" s="670" t="str">
        <f t="shared" si="167"/>
        <v>N/A</v>
      </c>
      <c r="BE122" s="671" t="str">
        <f t="shared" si="168"/>
        <v>N/A</v>
      </c>
      <c r="BG122" s="669" t="str">
        <f t="shared" si="169"/>
        <v>N/A</v>
      </c>
      <c r="BH122" s="670" t="str">
        <f t="shared" si="170"/>
        <v>N/A</v>
      </c>
      <c r="BI122" s="671" t="str">
        <f t="shared" si="171"/>
        <v>N/A</v>
      </c>
      <c r="BK122" s="669" t="str">
        <f t="shared" si="172"/>
        <v>N/A</v>
      </c>
      <c r="BL122" s="670" t="str">
        <f t="shared" si="173"/>
        <v>N/A</v>
      </c>
      <c r="BM122" s="671" t="str">
        <f t="shared" si="174"/>
        <v>N/A</v>
      </c>
      <c r="BO122" s="669" t="str">
        <f t="shared" si="175"/>
        <v>N/A</v>
      </c>
      <c r="BP122" s="670" t="str">
        <f t="shared" si="176"/>
        <v>N/A</v>
      </c>
      <c r="BQ122" s="671" t="str">
        <f t="shared" si="177"/>
        <v>N/A</v>
      </c>
      <c r="BS122" s="669" t="str">
        <f t="shared" si="178"/>
        <v>N/A</v>
      </c>
      <c r="BT122" s="670" t="str">
        <f t="shared" si="179"/>
        <v>N/A</v>
      </c>
      <c r="BU122" s="671" t="str">
        <f t="shared" si="180"/>
        <v>N/A</v>
      </c>
      <c r="BW122" s="669" t="str">
        <f t="shared" si="181"/>
        <v>N/A</v>
      </c>
      <c r="BX122" s="670" t="str">
        <f t="shared" si="182"/>
        <v>N/A</v>
      </c>
      <c r="BY122" s="671" t="str">
        <f t="shared" si="183"/>
        <v>N/A</v>
      </c>
      <c r="CA122" s="669" t="str">
        <f t="shared" si="184"/>
        <v>N/A</v>
      </c>
      <c r="CB122" s="670" t="str">
        <f t="shared" si="185"/>
        <v>N/A</v>
      </c>
      <c r="CC122" s="671" t="str">
        <f t="shared" si="186"/>
        <v>N/A</v>
      </c>
    </row>
    <row r="123" spans="1:97" x14ac:dyDescent="0.25">
      <c r="A123" s="20"/>
    </row>
    <row r="124" spans="1:97" x14ac:dyDescent="0.25">
      <c r="A124" s="30" t="s">
        <v>396</v>
      </c>
      <c r="B124" s="20"/>
      <c r="C124" s="20"/>
      <c r="D124" s="20"/>
      <c r="E124" s="20"/>
      <c r="F124" s="20"/>
    </row>
    <row r="125" spans="1:97" ht="15.6" x14ac:dyDescent="0.25">
      <c r="A125" s="14"/>
      <c r="B125" s="20"/>
      <c r="C125" s="20"/>
      <c r="D125" s="20"/>
      <c r="E125" s="20"/>
      <c r="F125" s="20"/>
    </row>
    <row r="126" spans="1:97" ht="15.6" x14ac:dyDescent="0.3">
      <c r="A126" s="35" t="s">
        <v>397</v>
      </c>
      <c r="B126" s="67"/>
      <c r="C126" s="67"/>
      <c r="D126" s="67"/>
      <c r="E126" s="67"/>
      <c r="F126" s="67"/>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row>
    <row r="127" spans="1:97" x14ac:dyDescent="0.25">
      <c r="A127" s="20"/>
      <c r="B127" s="20"/>
      <c r="C127" s="20"/>
      <c r="D127" s="20"/>
      <c r="E127" s="20"/>
      <c r="F127" s="20"/>
    </row>
    <row r="128" spans="1:97" ht="31.2" x14ac:dyDescent="0.25">
      <c r="A128" s="132" t="s">
        <v>398</v>
      </c>
      <c r="B128" s="361">
        <v>1</v>
      </c>
      <c r="C128" s="371">
        <v>2</v>
      </c>
      <c r="D128" s="372">
        <v>3</v>
      </c>
      <c r="E128" s="372">
        <v>4</v>
      </c>
      <c r="F128" s="372">
        <v>5</v>
      </c>
      <c r="G128" s="372">
        <v>6</v>
      </c>
      <c r="H128" s="372">
        <v>7</v>
      </c>
      <c r="I128" s="372">
        <v>8</v>
      </c>
      <c r="J128" s="371">
        <v>9</v>
      </c>
      <c r="K128" s="371">
        <v>10</v>
      </c>
      <c r="L128" s="372">
        <v>11</v>
      </c>
      <c r="M128" s="372">
        <v>12</v>
      </c>
      <c r="N128" s="372">
        <v>13</v>
      </c>
      <c r="O128" s="372">
        <v>14</v>
      </c>
      <c r="P128" s="372">
        <v>15</v>
      </c>
      <c r="Q128" s="372">
        <v>16</v>
      </c>
      <c r="R128" s="372">
        <v>17</v>
      </c>
      <c r="S128" s="372">
        <v>18</v>
      </c>
      <c r="T128" s="372">
        <v>19</v>
      </c>
      <c r="U128" s="365" t="s">
        <v>74</v>
      </c>
      <c r="V128" s="150" t="s">
        <v>404</v>
      </c>
    </row>
    <row r="129" spans="1:22" x14ac:dyDescent="0.25">
      <c r="A129" s="57" t="s">
        <v>50</v>
      </c>
      <c r="B129" s="362"/>
      <c r="C129" s="373"/>
      <c r="D129" s="374"/>
      <c r="E129" s="374"/>
      <c r="F129" s="374"/>
      <c r="G129" s="373"/>
      <c r="H129" s="375"/>
      <c r="I129" s="375"/>
      <c r="J129" s="373"/>
      <c r="K129" s="373"/>
      <c r="L129" s="374"/>
      <c r="M129" s="374"/>
      <c r="N129" s="374"/>
      <c r="O129" s="373"/>
      <c r="P129" s="375"/>
      <c r="Q129" s="375"/>
      <c r="R129" s="374"/>
      <c r="S129" s="373"/>
      <c r="T129" s="375"/>
      <c r="U129" s="366"/>
      <c r="V129" s="411">
        <f>IF(U144&lt;&gt;0, U129/U144, 0)</f>
        <v>0</v>
      </c>
    </row>
    <row r="130" spans="1:22" x14ac:dyDescent="0.25">
      <c r="A130" s="57" t="s">
        <v>51</v>
      </c>
      <c r="B130" s="363"/>
      <c r="C130" s="376"/>
      <c r="D130" s="377"/>
      <c r="E130" s="377"/>
      <c r="F130" s="377"/>
      <c r="G130" s="376"/>
      <c r="H130" s="378"/>
      <c r="I130" s="378"/>
      <c r="J130" s="376"/>
      <c r="K130" s="376"/>
      <c r="L130" s="377"/>
      <c r="M130" s="377"/>
      <c r="N130" s="377"/>
      <c r="O130" s="376"/>
      <c r="P130" s="378"/>
      <c r="Q130" s="378"/>
      <c r="R130" s="377"/>
      <c r="S130" s="376"/>
      <c r="T130" s="378"/>
      <c r="U130" s="367"/>
      <c r="V130" s="412">
        <f>IF(U145&lt;&gt;0, U130/U145, 0)</f>
        <v>0</v>
      </c>
    </row>
    <row r="131" spans="1:22" ht="16.2" customHeight="1" x14ac:dyDescent="0.25">
      <c r="A131" s="57" t="s">
        <v>75</v>
      </c>
      <c r="B131" s="363"/>
      <c r="C131" s="376"/>
      <c r="D131" s="377"/>
      <c r="E131" s="377"/>
      <c r="F131" s="377"/>
      <c r="G131" s="376"/>
      <c r="H131" s="378"/>
      <c r="I131" s="378"/>
      <c r="J131" s="376"/>
      <c r="K131" s="376"/>
      <c r="L131" s="377"/>
      <c r="M131" s="377"/>
      <c r="N131" s="377"/>
      <c r="O131" s="376"/>
      <c r="P131" s="378"/>
      <c r="Q131" s="378"/>
      <c r="R131" s="377"/>
      <c r="S131" s="376"/>
      <c r="T131" s="378"/>
      <c r="U131" s="367"/>
      <c r="V131" s="412">
        <f>IF(U146&lt;&gt;0, U131/U146, 0)</f>
        <v>0</v>
      </c>
    </row>
    <row r="132" spans="1:22" x14ac:dyDescent="0.25">
      <c r="A132" s="57" t="s">
        <v>52</v>
      </c>
      <c r="B132" s="363"/>
      <c r="C132" s="376"/>
      <c r="D132" s="377"/>
      <c r="E132" s="377"/>
      <c r="F132" s="377"/>
      <c r="G132" s="377"/>
      <c r="H132" s="379"/>
      <c r="I132" s="379"/>
      <c r="J132" s="376"/>
      <c r="K132" s="376"/>
      <c r="L132" s="377"/>
      <c r="M132" s="377"/>
      <c r="N132" s="377"/>
      <c r="O132" s="377"/>
      <c r="P132" s="379"/>
      <c r="Q132" s="379"/>
      <c r="R132" s="377"/>
      <c r="S132" s="377"/>
      <c r="T132" s="379"/>
      <c r="U132" s="368"/>
      <c r="V132" s="412">
        <f>IF(U147&lt;&gt;0, U132/U147, 0)</f>
        <v>0</v>
      </c>
    </row>
    <row r="133" spans="1:22" x14ac:dyDescent="0.25">
      <c r="A133" s="57" t="s">
        <v>53</v>
      </c>
      <c r="B133" s="363"/>
      <c r="C133" s="376"/>
      <c r="D133" s="377"/>
      <c r="E133" s="377"/>
      <c r="F133" s="377"/>
      <c r="G133" s="377"/>
      <c r="H133" s="379"/>
      <c r="I133" s="379"/>
      <c r="J133" s="376"/>
      <c r="K133" s="376"/>
      <c r="L133" s="377"/>
      <c r="M133" s="377"/>
      <c r="N133" s="377"/>
      <c r="O133" s="377"/>
      <c r="P133" s="379"/>
      <c r="Q133" s="379"/>
      <c r="R133" s="377"/>
      <c r="S133" s="377"/>
      <c r="T133" s="379"/>
      <c r="U133" s="368"/>
      <c r="V133" s="412">
        <f>IF(U148&lt;&gt;0, U133/U148, 0)</f>
        <v>0</v>
      </c>
    </row>
    <row r="134" spans="1:22" x14ac:dyDescent="0.25">
      <c r="A134" s="57" t="s">
        <v>54</v>
      </c>
      <c r="B134" s="363"/>
      <c r="C134" s="376"/>
      <c r="D134" s="377"/>
      <c r="E134" s="377"/>
      <c r="F134" s="377"/>
      <c r="G134" s="377"/>
      <c r="H134" s="379"/>
      <c r="I134" s="379"/>
      <c r="J134" s="376"/>
      <c r="K134" s="376"/>
      <c r="L134" s="377"/>
      <c r="M134" s="377"/>
      <c r="N134" s="377"/>
      <c r="O134" s="377"/>
      <c r="P134" s="379"/>
      <c r="Q134" s="379"/>
      <c r="R134" s="377"/>
      <c r="S134" s="377"/>
      <c r="T134" s="379"/>
      <c r="U134" s="368"/>
      <c r="V134" s="358"/>
    </row>
    <row r="135" spans="1:22" x14ac:dyDescent="0.25">
      <c r="A135" s="57" t="s">
        <v>55</v>
      </c>
      <c r="B135" s="363"/>
      <c r="C135" s="376"/>
      <c r="D135" s="377"/>
      <c r="E135" s="377"/>
      <c r="F135" s="377"/>
      <c r="G135" s="377"/>
      <c r="H135" s="379"/>
      <c r="I135" s="379"/>
      <c r="J135" s="376"/>
      <c r="K135" s="376"/>
      <c r="L135" s="377"/>
      <c r="M135" s="377"/>
      <c r="N135" s="377"/>
      <c r="O135" s="377"/>
      <c r="P135" s="379"/>
      <c r="Q135" s="379"/>
      <c r="R135" s="377"/>
      <c r="S135" s="377"/>
      <c r="T135" s="379"/>
      <c r="U135" s="368"/>
      <c r="V135" s="358"/>
    </row>
    <row r="136" spans="1:22" x14ac:dyDescent="0.25">
      <c r="A136" s="57" t="s">
        <v>56</v>
      </c>
      <c r="B136" s="363"/>
      <c r="C136" s="376"/>
      <c r="D136" s="377"/>
      <c r="E136" s="377"/>
      <c r="F136" s="377"/>
      <c r="G136" s="377"/>
      <c r="H136" s="379"/>
      <c r="I136" s="379"/>
      <c r="J136" s="376"/>
      <c r="K136" s="376"/>
      <c r="L136" s="377"/>
      <c r="M136" s="377"/>
      <c r="N136" s="377"/>
      <c r="O136" s="377"/>
      <c r="P136" s="379"/>
      <c r="Q136" s="379"/>
      <c r="R136" s="377"/>
      <c r="S136" s="377"/>
      <c r="T136" s="379"/>
      <c r="U136" s="368"/>
      <c r="V136" s="358"/>
    </row>
    <row r="137" spans="1:22" x14ac:dyDescent="0.25">
      <c r="A137" s="69" t="s">
        <v>57</v>
      </c>
      <c r="B137" s="357"/>
      <c r="C137" s="380"/>
      <c r="D137" s="381"/>
      <c r="E137" s="381"/>
      <c r="F137" s="381"/>
      <c r="G137" s="381"/>
      <c r="H137" s="382"/>
      <c r="I137" s="382"/>
      <c r="J137" s="380"/>
      <c r="K137" s="380"/>
      <c r="L137" s="381"/>
      <c r="M137" s="381"/>
      <c r="N137" s="381"/>
      <c r="O137" s="381"/>
      <c r="P137" s="382"/>
      <c r="Q137" s="382"/>
      <c r="R137" s="381"/>
      <c r="S137" s="381"/>
      <c r="T137" s="382"/>
      <c r="U137" s="369"/>
      <c r="V137" s="413">
        <f>IF(U152&lt;&gt;0, U137/U152, 0)</f>
        <v>0</v>
      </c>
    </row>
    <row r="138" spans="1:22" ht="15.6" x14ac:dyDescent="0.25">
      <c r="A138" s="672" t="s">
        <v>446</v>
      </c>
      <c r="B138" s="405">
        <f>SUM(B129:B137)</f>
        <v>0</v>
      </c>
      <c r="C138" s="406">
        <f t="shared" ref="C138:U138" si="187">SUM(C129:C137)</f>
        <v>0</v>
      </c>
      <c r="D138" s="406">
        <f t="shared" si="187"/>
        <v>0</v>
      </c>
      <c r="E138" s="406">
        <f t="shared" si="187"/>
        <v>0</v>
      </c>
      <c r="F138" s="406">
        <f t="shared" si="187"/>
        <v>0</v>
      </c>
      <c r="G138" s="406">
        <f t="shared" si="187"/>
        <v>0</v>
      </c>
      <c r="H138" s="406">
        <f t="shared" si="187"/>
        <v>0</v>
      </c>
      <c r="I138" s="406">
        <f t="shared" si="187"/>
        <v>0</v>
      </c>
      <c r="J138" s="406">
        <f t="shared" si="187"/>
        <v>0</v>
      </c>
      <c r="K138" s="406">
        <f t="shared" si="187"/>
        <v>0</v>
      </c>
      <c r="L138" s="406">
        <f t="shared" si="187"/>
        <v>0</v>
      </c>
      <c r="M138" s="406">
        <f t="shared" si="187"/>
        <v>0</v>
      </c>
      <c r="N138" s="406">
        <f t="shared" si="187"/>
        <v>0</v>
      </c>
      <c r="O138" s="406">
        <f t="shared" si="187"/>
        <v>0</v>
      </c>
      <c r="P138" s="406">
        <f t="shared" si="187"/>
        <v>0</v>
      </c>
      <c r="Q138" s="406">
        <f t="shared" si="187"/>
        <v>0</v>
      </c>
      <c r="R138" s="406">
        <f t="shared" si="187"/>
        <v>0</v>
      </c>
      <c r="S138" s="406">
        <f t="shared" si="187"/>
        <v>0</v>
      </c>
      <c r="T138" s="406">
        <f t="shared" si="187"/>
        <v>0</v>
      </c>
      <c r="U138" s="407">
        <f t="shared" si="187"/>
        <v>0</v>
      </c>
      <c r="V138" s="359"/>
    </row>
    <row r="139" spans="1:22" x14ac:dyDescent="0.25">
      <c r="A139" s="677" t="s">
        <v>447</v>
      </c>
      <c r="B139" s="357"/>
      <c r="C139" s="380"/>
      <c r="D139" s="380"/>
      <c r="E139" s="380"/>
      <c r="F139" s="380"/>
      <c r="G139" s="380"/>
      <c r="H139" s="380"/>
      <c r="I139" s="380"/>
      <c r="J139" s="380"/>
      <c r="K139" s="380"/>
      <c r="L139" s="380"/>
      <c r="M139" s="380"/>
      <c r="N139" s="380"/>
      <c r="O139" s="380"/>
      <c r="P139" s="380"/>
      <c r="Q139" s="380"/>
      <c r="R139" s="380"/>
      <c r="S139" s="380"/>
      <c r="T139" s="380"/>
      <c r="U139" s="386"/>
      <c r="V139" s="414">
        <f>IF(U153&lt;&gt;0, U139/U153, 0)</f>
        <v>0</v>
      </c>
    </row>
    <row r="140" spans="1:22" ht="15.6" x14ac:dyDescent="0.25">
      <c r="A140" s="673" t="s">
        <v>448</v>
      </c>
      <c r="B140" s="408">
        <f>B138+B139</f>
        <v>0</v>
      </c>
      <c r="C140" s="409">
        <f t="shared" ref="C140:U140" si="188">C138+C139</f>
        <v>0</v>
      </c>
      <c r="D140" s="409">
        <f t="shared" si="188"/>
        <v>0</v>
      </c>
      <c r="E140" s="409">
        <f t="shared" si="188"/>
        <v>0</v>
      </c>
      <c r="F140" s="409">
        <f t="shared" si="188"/>
        <v>0</v>
      </c>
      <c r="G140" s="409">
        <f t="shared" si="188"/>
        <v>0</v>
      </c>
      <c r="H140" s="409">
        <f t="shared" si="188"/>
        <v>0</v>
      </c>
      <c r="I140" s="409">
        <f t="shared" si="188"/>
        <v>0</v>
      </c>
      <c r="J140" s="409">
        <f t="shared" si="188"/>
        <v>0</v>
      </c>
      <c r="K140" s="409">
        <f t="shared" si="188"/>
        <v>0</v>
      </c>
      <c r="L140" s="409">
        <f t="shared" si="188"/>
        <v>0</v>
      </c>
      <c r="M140" s="409">
        <f t="shared" si="188"/>
        <v>0</v>
      </c>
      <c r="N140" s="409">
        <f t="shared" si="188"/>
        <v>0</v>
      </c>
      <c r="O140" s="409">
        <f t="shared" si="188"/>
        <v>0</v>
      </c>
      <c r="P140" s="409">
        <f t="shared" si="188"/>
        <v>0</v>
      </c>
      <c r="Q140" s="409">
        <f t="shared" si="188"/>
        <v>0</v>
      </c>
      <c r="R140" s="409">
        <f t="shared" si="188"/>
        <v>0</v>
      </c>
      <c r="S140" s="409">
        <f t="shared" si="188"/>
        <v>0</v>
      </c>
      <c r="T140" s="409">
        <f t="shared" si="188"/>
        <v>0</v>
      </c>
      <c r="U140" s="410">
        <f t="shared" si="188"/>
        <v>0</v>
      </c>
      <c r="V140" s="360"/>
    </row>
    <row r="141" spans="1:22" x14ac:dyDescent="0.25">
      <c r="A141" s="70"/>
      <c r="B141" s="20"/>
      <c r="C141" s="20"/>
      <c r="D141" s="20"/>
      <c r="E141" s="20"/>
      <c r="F141" s="20"/>
    </row>
    <row r="142" spans="1:22" x14ac:dyDescent="0.25">
      <c r="A142" s="70"/>
      <c r="B142" s="20"/>
      <c r="C142" s="20"/>
      <c r="D142" s="20"/>
      <c r="E142" s="20"/>
      <c r="F142" s="20"/>
    </row>
    <row r="143" spans="1:22" ht="31.2" x14ac:dyDescent="0.25">
      <c r="A143" s="132" t="s">
        <v>399</v>
      </c>
      <c r="B143" s="361">
        <v>1</v>
      </c>
      <c r="C143" s="371">
        <v>2</v>
      </c>
      <c r="D143" s="372">
        <v>3</v>
      </c>
      <c r="E143" s="372">
        <v>4</v>
      </c>
      <c r="F143" s="372">
        <v>5</v>
      </c>
      <c r="G143" s="372">
        <v>6</v>
      </c>
      <c r="H143" s="372">
        <v>7</v>
      </c>
      <c r="I143" s="372">
        <v>8</v>
      </c>
      <c r="J143" s="371">
        <v>9</v>
      </c>
      <c r="K143" s="371">
        <v>10</v>
      </c>
      <c r="L143" s="372">
        <v>11</v>
      </c>
      <c r="M143" s="372">
        <v>12</v>
      </c>
      <c r="N143" s="372">
        <v>13</v>
      </c>
      <c r="O143" s="372">
        <v>14</v>
      </c>
      <c r="P143" s="372">
        <v>15</v>
      </c>
      <c r="Q143" s="372">
        <v>16</v>
      </c>
      <c r="R143" s="372">
        <v>17</v>
      </c>
      <c r="S143" s="372">
        <v>18</v>
      </c>
      <c r="T143" s="372">
        <v>19</v>
      </c>
      <c r="U143" s="365" t="s">
        <v>74</v>
      </c>
    </row>
    <row r="144" spans="1:22" x14ac:dyDescent="0.25">
      <c r="A144" s="57" t="s">
        <v>50</v>
      </c>
      <c r="B144" s="362"/>
      <c r="C144" s="373"/>
      <c r="D144" s="374"/>
      <c r="E144" s="374"/>
      <c r="F144" s="374"/>
      <c r="G144" s="373"/>
      <c r="H144" s="375"/>
      <c r="I144" s="375"/>
      <c r="J144" s="373"/>
      <c r="K144" s="373"/>
      <c r="L144" s="374"/>
      <c r="M144" s="374"/>
      <c r="N144" s="374"/>
      <c r="O144" s="373"/>
      <c r="P144" s="375"/>
      <c r="Q144" s="375"/>
      <c r="R144" s="374"/>
      <c r="S144" s="373"/>
      <c r="T144" s="375"/>
      <c r="U144" s="366"/>
    </row>
    <row r="145" spans="1:21" x14ac:dyDescent="0.25">
      <c r="A145" s="57" t="s">
        <v>51</v>
      </c>
      <c r="B145" s="363"/>
      <c r="C145" s="376"/>
      <c r="D145" s="377"/>
      <c r="E145" s="377"/>
      <c r="F145" s="377"/>
      <c r="G145" s="376"/>
      <c r="H145" s="378"/>
      <c r="I145" s="378"/>
      <c r="J145" s="376"/>
      <c r="K145" s="376"/>
      <c r="L145" s="377"/>
      <c r="M145" s="377"/>
      <c r="N145" s="377"/>
      <c r="O145" s="376"/>
      <c r="P145" s="378"/>
      <c r="Q145" s="378"/>
      <c r="R145" s="377"/>
      <c r="S145" s="376"/>
      <c r="T145" s="378"/>
      <c r="U145" s="367"/>
    </row>
    <row r="146" spans="1:21" ht="15.6" customHeight="1" x14ac:dyDescent="0.25">
      <c r="A146" s="57" t="s">
        <v>75</v>
      </c>
      <c r="B146" s="363"/>
      <c r="C146" s="376"/>
      <c r="D146" s="377"/>
      <c r="E146" s="377"/>
      <c r="F146" s="377"/>
      <c r="G146" s="376"/>
      <c r="H146" s="378"/>
      <c r="I146" s="378"/>
      <c r="J146" s="376"/>
      <c r="K146" s="376"/>
      <c r="L146" s="377"/>
      <c r="M146" s="377"/>
      <c r="N146" s="377"/>
      <c r="O146" s="376"/>
      <c r="P146" s="378"/>
      <c r="Q146" s="378"/>
      <c r="R146" s="377"/>
      <c r="S146" s="376"/>
      <c r="T146" s="378"/>
      <c r="U146" s="367"/>
    </row>
    <row r="147" spans="1:21" x14ac:dyDescent="0.25">
      <c r="A147" s="57" t="s">
        <v>52</v>
      </c>
      <c r="B147" s="363"/>
      <c r="C147" s="376"/>
      <c r="D147" s="377"/>
      <c r="E147" s="377"/>
      <c r="F147" s="377"/>
      <c r="G147" s="377"/>
      <c r="H147" s="379"/>
      <c r="I147" s="379"/>
      <c r="J147" s="376"/>
      <c r="K147" s="376"/>
      <c r="L147" s="377"/>
      <c r="M147" s="377"/>
      <c r="N147" s="377"/>
      <c r="O147" s="377"/>
      <c r="P147" s="379"/>
      <c r="Q147" s="379"/>
      <c r="R147" s="377"/>
      <c r="S147" s="377"/>
      <c r="T147" s="379"/>
      <c r="U147" s="368"/>
    </row>
    <row r="148" spans="1:21" x14ac:dyDescent="0.25">
      <c r="A148" s="57" t="s">
        <v>53</v>
      </c>
      <c r="B148" s="363"/>
      <c r="C148" s="376"/>
      <c r="D148" s="377"/>
      <c r="E148" s="377"/>
      <c r="F148" s="377"/>
      <c r="G148" s="377"/>
      <c r="H148" s="379"/>
      <c r="I148" s="379"/>
      <c r="J148" s="376"/>
      <c r="K148" s="376"/>
      <c r="L148" s="377"/>
      <c r="M148" s="377"/>
      <c r="N148" s="377"/>
      <c r="O148" s="377"/>
      <c r="P148" s="379"/>
      <c r="Q148" s="379"/>
      <c r="R148" s="377"/>
      <c r="S148" s="377"/>
      <c r="T148" s="379"/>
      <c r="U148" s="368"/>
    </row>
    <row r="149" spans="1:21" x14ac:dyDescent="0.25">
      <c r="A149" s="57" t="s">
        <v>54</v>
      </c>
      <c r="B149" s="415"/>
      <c r="C149" s="416"/>
      <c r="D149" s="416"/>
      <c r="E149" s="416"/>
      <c r="F149" s="416"/>
      <c r="G149" s="416"/>
      <c r="H149" s="417"/>
      <c r="I149" s="417"/>
      <c r="J149" s="416"/>
      <c r="K149" s="416"/>
      <c r="L149" s="416"/>
      <c r="M149" s="416"/>
      <c r="N149" s="416"/>
      <c r="O149" s="416"/>
      <c r="P149" s="417"/>
      <c r="Q149" s="417"/>
      <c r="R149" s="416"/>
      <c r="S149" s="416"/>
      <c r="T149" s="417"/>
      <c r="U149" s="418"/>
    </row>
    <row r="150" spans="1:21" x14ac:dyDescent="0.25">
      <c r="A150" s="57" t="s">
        <v>55</v>
      </c>
      <c r="B150" s="415"/>
      <c r="C150" s="416"/>
      <c r="D150" s="416"/>
      <c r="E150" s="416"/>
      <c r="F150" s="416"/>
      <c r="G150" s="416"/>
      <c r="H150" s="417"/>
      <c r="I150" s="417"/>
      <c r="J150" s="416"/>
      <c r="K150" s="416"/>
      <c r="L150" s="416"/>
      <c r="M150" s="416"/>
      <c r="N150" s="416"/>
      <c r="O150" s="416"/>
      <c r="P150" s="417"/>
      <c r="Q150" s="417"/>
      <c r="R150" s="416"/>
      <c r="S150" s="416"/>
      <c r="T150" s="417"/>
      <c r="U150" s="418"/>
    </row>
    <row r="151" spans="1:21" x14ac:dyDescent="0.25">
      <c r="A151" s="57" t="s">
        <v>56</v>
      </c>
      <c r="B151" s="415"/>
      <c r="C151" s="416"/>
      <c r="D151" s="416"/>
      <c r="E151" s="416"/>
      <c r="F151" s="416"/>
      <c r="G151" s="416"/>
      <c r="H151" s="417"/>
      <c r="I151" s="417"/>
      <c r="J151" s="416"/>
      <c r="K151" s="416"/>
      <c r="L151" s="416"/>
      <c r="M151" s="416"/>
      <c r="N151" s="416"/>
      <c r="O151" s="416"/>
      <c r="P151" s="417"/>
      <c r="Q151" s="417"/>
      <c r="R151" s="416"/>
      <c r="S151" s="416"/>
      <c r="T151" s="417"/>
      <c r="U151" s="418"/>
    </row>
    <row r="152" spans="1:21" x14ac:dyDescent="0.25">
      <c r="A152" s="69" t="s">
        <v>57</v>
      </c>
      <c r="B152" s="357"/>
      <c r="C152" s="380"/>
      <c r="D152" s="381"/>
      <c r="E152" s="381"/>
      <c r="F152" s="381"/>
      <c r="G152" s="381"/>
      <c r="H152" s="382"/>
      <c r="I152" s="382"/>
      <c r="J152" s="380"/>
      <c r="K152" s="380"/>
      <c r="L152" s="381"/>
      <c r="M152" s="381"/>
      <c r="N152" s="381"/>
      <c r="O152" s="381"/>
      <c r="P152" s="382"/>
      <c r="Q152" s="382"/>
      <c r="R152" s="381"/>
      <c r="S152" s="381"/>
      <c r="T152" s="382"/>
      <c r="U152" s="369"/>
    </row>
    <row r="153" spans="1:21" x14ac:dyDescent="0.25">
      <c r="A153" s="680" t="s">
        <v>447</v>
      </c>
      <c r="B153" s="364"/>
      <c r="C153" s="383"/>
      <c r="D153" s="384"/>
      <c r="E153" s="384"/>
      <c r="F153" s="384"/>
      <c r="G153" s="384"/>
      <c r="H153" s="385"/>
      <c r="I153" s="385"/>
      <c r="J153" s="383"/>
      <c r="K153" s="383"/>
      <c r="L153" s="384"/>
      <c r="M153" s="384"/>
      <c r="N153" s="384"/>
      <c r="O153" s="384"/>
      <c r="P153" s="385"/>
      <c r="Q153" s="385"/>
      <c r="R153" s="384"/>
      <c r="S153" s="384"/>
      <c r="T153" s="385"/>
      <c r="U153" s="370"/>
    </row>
    <row r="156" spans="1:21" x14ac:dyDescent="0.25">
      <c r="A156" s="20" t="s">
        <v>443</v>
      </c>
    </row>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sheetData>
  <sheetProtection algorithmName="SHA-512" hashValue="n/Ki7eZAFPaQJrZFNvelXhFIoNGwgMDTIHmhQkacW81QpVnpzfeKRlLZgbkWdykE4/OtNztMNoCvLEzhwsbgVg==" saltValue="/JDm+Zn5LCjmJfgDmNKuGQ==" spinCount="100000" sheet="1" objects="1" scenarios="1"/>
  <printOptions horizontalCentered="1"/>
  <pageMargins left="0.7" right="0.7" top="0.75" bottom="0.75" header="0.3" footer="0.3"/>
  <pageSetup scale="65" fitToWidth="2" fitToHeight="0" orientation="landscape" r:id="rId1"/>
  <headerFooter>
    <oddFooter>&amp;L&amp;A
Version Date: May 1, 2023</oddFooter>
  </headerFooter>
  <rowBreaks count="2" manualBreakCount="2">
    <brk id="46" max="16383" man="1"/>
    <brk id="92" max="16383" man="1"/>
  </rowBreaks>
  <colBreaks count="3" manualBreakCount="3">
    <brk id="9" max="44" man="1"/>
    <brk id="21" max="1048575" man="1"/>
    <brk id="4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74"/>
  <sheetViews>
    <sheetView showGridLines="0" zoomScale="78" zoomScaleNormal="78" zoomScaleSheetLayoutView="76" workbookViewId="0">
      <pane xSplit="1" ySplit="9" topLeftCell="B10" activePane="bottomRight" state="frozen"/>
      <selection activeCell="J3" sqref="J3"/>
      <selection pane="topRight" activeCell="J3" sqref="J3"/>
      <selection pane="bottomLeft" activeCell="J3" sqref="J3"/>
      <selection pane="bottomRight" activeCell="L5" sqref="L5"/>
    </sheetView>
  </sheetViews>
  <sheetFormatPr defaultColWidth="8.81640625" defaultRowHeight="15" x14ac:dyDescent="0.25"/>
  <cols>
    <col min="1" max="1" width="35.81640625" style="12" customWidth="1"/>
    <col min="2" max="2" width="10.453125" style="12" customWidth="1"/>
    <col min="3" max="3" width="9.81640625" style="12" bestFit="1" customWidth="1"/>
    <col min="4" max="4" width="9.54296875" style="12" customWidth="1"/>
    <col min="5" max="5" width="8" style="12" bestFit="1" customWidth="1"/>
    <col min="6" max="20" width="8.81640625" style="12"/>
    <col min="21" max="21" width="11.54296875" style="12" customWidth="1"/>
    <col min="22" max="16384" width="8.81640625" style="12"/>
  </cols>
  <sheetData>
    <row r="1" spans="1:21" ht="15.6" x14ac:dyDescent="0.3">
      <c r="A1" s="74" t="s">
        <v>71</v>
      </c>
      <c r="B1" s="41"/>
      <c r="C1" s="41"/>
      <c r="D1" s="41"/>
      <c r="E1" s="41"/>
      <c r="F1" s="41"/>
    </row>
    <row r="2" spans="1:21" x14ac:dyDescent="0.25">
      <c r="A2" s="41" t="s">
        <v>72</v>
      </c>
      <c r="B2" s="652" t="str">
        <f>IF(ISBLANK('Cover-Input Page'!$C$10), "Company Name cannot be left blank.  Please fill out cell C10 on the &lt;Cover-Input Page&gt; Tab.", 'Cover-Input Page'!$C$10)</f>
        <v>Company Name cannot be left blank.  Please fill out cell C10 on the &lt;Cover-Input Page&gt; Tab.</v>
      </c>
      <c r="C2" s="723"/>
      <c r="D2" s="41"/>
      <c r="E2" s="41"/>
      <c r="F2" s="41"/>
    </row>
    <row r="3" spans="1:21" x14ac:dyDescent="0.25">
      <c r="A3" s="41"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C3" s="723"/>
      <c r="D3" s="41"/>
      <c r="E3" s="41"/>
      <c r="F3" s="76"/>
    </row>
    <row r="4" spans="1:21" ht="16.2" customHeight="1" x14ac:dyDescent="0.25">
      <c r="A4" s="41"/>
      <c r="B4" s="41"/>
      <c r="C4" s="41"/>
      <c r="D4" s="41"/>
      <c r="E4" s="41"/>
      <c r="F4" s="76"/>
    </row>
    <row r="5" spans="1:21" x14ac:dyDescent="0.25">
      <c r="A5" s="12" t="s">
        <v>145</v>
      </c>
    </row>
    <row r="6" spans="1:21" ht="15.6" x14ac:dyDescent="0.25">
      <c r="A6" s="96" t="s">
        <v>376</v>
      </c>
    </row>
    <row r="7" spans="1:21" ht="15.6" x14ac:dyDescent="0.25">
      <c r="A7" s="35" t="s">
        <v>165</v>
      </c>
    </row>
    <row r="8" spans="1:21" ht="15.6" x14ac:dyDescent="0.25">
      <c r="A8" s="35"/>
    </row>
    <row r="9" spans="1:21" ht="15.6" x14ac:dyDescent="0.25">
      <c r="A9" s="35" t="s">
        <v>349</v>
      </c>
      <c r="B9" s="75" t="str">
        <f>Geo_Region!E49</f>
        <v>01/2023 - 12/2023</v>
      </c>
      <c r="C9" s="75"/>
    </row>
    <row r="10" spans="1:21" ht="15.6" x14ac:dyDescent="0.25">
      <c r="A10" s="35"/>
    </row>
    <row r="11" spans="1:21" ht="15.6" x14ac:dyDescent="0.3">
      <c r="A11" s="11" t="s">
        <v>79</v>
      </c>
    </row>
    <row r="12" spans="1:21" ht="15.6" x14ac:dyDescent="0.3">
      <c r="A12" s="123" t="s">
        <v>73</v>
      </c>
      <c r="B12" s="180">
        <v>1</v>
      </c>
      <c r="C12" s="194">
        <v>2</v>
      </c>
      <c r="D12" s="194">
        <v>3</v>
      </c>
      <c r="E12" s="194">
        <v>4</v>
      </c>
      <c r="F12" s="194">
        <v>5</v>
      </c>
      <c r="G12" s="194">
        <v>6</v>
      </c>
      <c r="H12" s="194">
        <v>7</v>
      </c>
      <c r="I12" s="194">
        <v>8</v>
      </c>
      <c r="J12" s="194">
        <v>9</v>
      </c>
      <c r="K12" s="194">
        <v>10</v>
      </c>
      <c r="L12" s="194">
        <v>11</v>
      </c>
      <c r="M12" s="194">
        <v>12</v>
      </c>
      <c r="N12" s="194">
        <v>13</v>
      </c>
      <c r="O12" s="194">
        <v>14</v>
      </c>
      <c r="P12" s="194">
        <v>15</v>
      </c>
      <c r="Q12" s="194">
        <v>16</v>
      </c>
      <c r="R12" s="194">
        <v>17</v>
      </c>
      <c r="S12" s="194">
        <v>18</v>
      </c>
      <c r="T12" s="187">
        <v>19</v>
      </c>
      <c r="U12" s="140" t="s">
        <v>74</v>
      </c>
    </row>
    <row r="13" spans="1:21" x14ac:dyDescent="0.25">
      <c r="A13" s="51" t="s">
        <v>50</v>
      </c>
      <c r="B13" s="181"/>
      <c r="C13" s="195"/>
      <c r="D13" s="195"/>
      <c r="E13" s="195"/>
      <c r="F13" s="195"/>
      <c r="G13" s="195"/>
      <c r="H13" s="195"/>
      <c r="I13" s="195"/>
      <c r="J13" s="195"/>
      <c r="K13" s="195"/>
      <c r="L13" s="195"/>
      <c r="M13" s="195"/>
      <c r="N13" s="195"/>
      <c r="O13" s="195"/>
      <c r="P13" s="195"/>
      <c r="Q13" s="195"/>
      <c r="R13" s="195"/>
      <c r="S13" s="195"/>
      <c r="T13" s="188"/>
      <c r="U13" s="176"/>
    </row>
    <row r="14" spans="1:21" x14ac:dyDescent="0.25">
      <c r="A14" s="52" t="s">
        <v>51</v>
      </c>
      <c r="B14" s="182"/>
      <c r="C14" s="196"/>
      <c r="D14" s="196"/>
      <c r="E14" s="196"/>
      <c r="F14" s="196"/>
      <c r="G14" s="196"/>
      <c r="H14" s="196"/>
      <c r="I14" s="196"/>
      <c r="J14" s="196"/>
      <c r="K14" s="196"/>
      <c r="L14" s="196"/>
      <c r="M14" s="196"/>
      <c r="N14" s="196"/>
      <c r="O14" s="196"/>
      <c r="P14" s="196"/>
      <c r="Q14" s="196"/>
      <c r="R14" s="196"/>
      <c r="S14" s="196"/>
      <c r="T14" s="189"/>
      <c r="U14" s="178"/>
    </row>
    <row r="15" spans="1:21" x14ac:dyDescent="0.25">
      <c r="A15" s="52" t="s">
        <v>75</v>
      </c>
      <c r="B15" s="182"/>
      <c r="C15" s="196"/>
      <c r="D15" s="196"/>
      <c r="E15" s="196"/>
      <c r="F15" s="196"/>
      <c r="G15" s="196"/>
      <c r="H15" s="196"/>
      <c r="I15" s="196"/>
      <c r="J15" s="196"/>
      <c r="K15" s="196"/>
      <c r="L15" s="196"/>
      <c r="M15" s="196"/>
      <c r="N15" s="196"/>
      <c r="O15" s="196"/>
      <c r="P15" s="196"/>
      <c r="Q15" s="196"/>
      <c r="R15" s="196"/>
      <c r="S15" s="196"/>
      <c r="T15" s="189"/>
      <c r="U15" s="178"/>
    </row>
    <row r="16" spans="1:21" x14ac:dyDescent="0.25">
      <c r="A16" s="52" t="s">
        <v>52</v>
      </c>
      <c r="B16" s="182"/>
      <c r="C16" s="196"/>
      <c r="D16" s="196"/>
      <c r="E16" s="196"/>
      <c r="F16" s="196"/>
      <c r="G16" s="196"/>
      <c r="H16" s="196"/>
      <c r="I16" s="196"/>
      <c r="J16" s="196"/>
      <c r="K16" s="196"/>
      <c r="L16" s="196"/>
      <c r="M16" s="196"/>
      <c r="N16" s="196"/>
      <c r="O16" s="196"/>
      <c r="P16" s="196"/>
      <c r="Q16" s="196"/>
      <c r="R16" s="196"/>
      <c r="S16" s="196"/>
      <c r="T16" s="189"/>
      <c r="U16" s="178"/>
    </row>
    <row r="17" spans="1:21" x14ac:dyDescent="0.25">
      <c r="A17" s="52" t="s">
        <v>53</v>
      </c>
      <c r="B17" s="182"/>
      <c r="C17" s="196"/>
      <c r="D17" s="196"/>
      <c r="E17" s="196"/>
      <c r="F17" s="196"/>
      <c r="G17" s="196"/>
      <c r="H17" s="196"/>
      <c r="I17" s="196"/>
      <c r="J17" s="196"/>
      <c r="K17" s="196"/>
      <c r="L17" s="196"/>
      <c r="M17" s="196"/>
      <c r="N17" s="196"/>
      <c r="O17" s="196"/>
      <c r="P17" s="196"/>
      <c r="Q17" s="196"/>
      <c r="R17" s="196"/>
      <c r="S17" s="196"/>
      <c r="T17" s="189"/>
      <c r="U17" s="178"/>
    </row>
    <row r="18" spans="1:21" x14ac:dyDescent="0.25">
      <c r="A18" s="52" t="s">
        <v>54</v>
      </c>
      <c r="B18" s="182"/>
      <c r="C18" s="196"/>
      <c r="D18" s="196"/>
      <c r="E18" s="196"/>
      <c r="F18" s="196"/>
      <c r="G18" s="196"/>
      <c r="H18" s="196"/>
      <c r="I18" s="196"/>
      <c r="J18" s="196"/>
      <c r="K18" s="196"/>
      <c r="L18" s="196"/>
      <c r="M18" s="196"/>
      <c r="N18" s="196"/>
      <c r="O18" s="196"/>
      <c r="P18" s="196"/>
      <c r="Q18" s="196"/>
      <c r="R18" s="196"/>
      <c r="S18" s="196"/>
      <c r="T18" s="189"/>
      <c r="U18" s="178"/>
    </row>
    <row r="19" spans="1:21" x14ac:dyDescent="0.25">
      <c r="A19" s="52" t="s">
        <v>55</v>
      </c>
      <c r="B19" s="182"/>
      <c r="C19" s="196"/>
      <c r="D19" s="196"/>
      <c r="E19" s="196"/>
      <c r="F19" s="196"/>
      <c r="G19" s="196"/>
      <c r="H19" s="196"/>
      <c r="I19" s="196"/>
      <c r="J19" s="196"/>
      <c r="K19" s="196"/>
      <c r="L19" s="196"/>
      <c r="M19" s="196"/>
      <c r="N19" s="196"/>
      <c r="O19" s="196"/>
      <c r="P19" s="196"/>
      <c r="Q19" s="196"/>
      <c r="R19" s="196"/>
      <c r="S19" s="196"/>
      <c r="T19" s="189"/>
      <c r="U19" s="178"/>
    </row>
    <row r="20" spans="1:21" x14ac:dyDescent="0.25">
      <c r="A20" s="52" t="s">
        <v>56</v>
      </c>
      <c r="B20" s="182"/>
      <c r="C20" s="196"/>
      <c r="D20" s="196"/>
      <c r="E20" s="196"/>
      <c r="F20" s="196"/>
      <c r="G20" s="196"/>
      <c r="H20" s="196"/>
      <c r="I20" s="196"/>
      <c r="J20" s="196"/>
      <c r="K20" s="196"/>
      <c r="L20" s="196"/>
      <c r="M20" s="196"/>
      <c r="N20" s="196"/>
      <c r="O20" s="196"/>
      <c r="P20" s="196"/>
      <c r="Q20" s="196"/>
      <c r="R20" s="196"/>
      <c r="S20" s="196"/>
      <c r="T20" s="189"/>
      <c r="U20" s="178"/>
    </row>
    <row r="21" spans="1:21" x14ac:dyDescent="0.25">
      <c r="A21" s="52" t="s">
        <v>57</v>
      </c>
      <c r="B21" s="183"/>
      <c r="C21" s="197"/>
      <c r="D21" s="197"/>
      <c r="E21" s="197"/>
      <c r="F21" s="197"/>
      <c r="G21" s="197"/>
      <c r="H21" s="197"/>
      <c r="I21" s="197"/>
      <c r="J21" s="197"/>
      <c r="K21" s="197"/>
      <c r="L21" s="197"/>
      <c r="M21" s="197"/>
      <c r="N21" s="197"/>
      <c r="O21" s="197"/>
      <c r="P21" s="197"/>
      <c r="Q21" s="197"/>
      <c r="R21" s="197"/>
      <c r="S21" s="197"/>
      <c r="T21" s="190"/>
      <c r="U21" s="177"/>
    </row>
    <row r="22" spans="1:21" ht="15.6" x14ac:dyDescent="0.25">
      <c r="A22" s="672" t="s">
        <v>446</v>
      </c>
      <c r="B22" s="184"/>
      <c r="C22" s="198"/>
      <c r="D22" s="198"/>
      <c r="E22" s="198"/>
      <c r="F22" s="198"/>
      <c r="G22" s="198"/>
      <c r="H22" s="198"/>
      <c r="I22" s="198"/>
      <c r="J22" s="198"/>
      <c r="K22" s="198"/>
      <c r="L22" s="198"/>
      <c r="M22" s="198"/>
      <c r="N22" s="198"/>
      <c r="O22" s="198"/>
      <c r="P22" s="198"/>
      <c r="Q22" s="198"/>
      <c r="R22" s="198"/>
      <c r="S22" s="198"/>
      <c r="T22" s="191"/>
      <c r="U22" s="179"/>
    </row>
    <row r="23" spans="1:21" x14ac:dyDescent="0.25">
      <c r="A23" s="677" t="s">
        <v>447</v>
      </c>
      <c r="B23" s="185"/>
      <c r="C23" s="199"/>
      <c r="D23" s="199"/>
      <c r="E23" s="199"/>
      <c r="F23" s="199"/>
      <c r="G23" s="199"/>
      <c r="H23" s="199"/>
      <c r="I23" s="199"/>
      <c r="J23" s="199"/>
      <c r="K23" s="199"/>
      <c r="L23" s="199"/>
      <c r="M23" s="199"/>
      <c r="N23" s="199"/>
      <c r="O23" s="199"/>
      <c r="P23" s="199"/>
      <c r="Q23" s="199"/>
      <c r="R23" s="199"/>
      <c r="S23" s="199"/>
      <c r="T23" s="192"/>
      <c r="U23" s="177"/>
    </row>
    <row r="24" spans="1:21" ht="15.6" x14ac:dyDescent="0.25">
      <c r="A24" s="673" t="s">
        <v>448</v>
      </c>
      <c r="B24" s="186"/>
      <c r="C24" s="200"/>
      <c r="D24" s="200"/>
      <c r="E24" s="200"/>
      <c r="F24" s="200"/>
      <c r="G24" s="200"/>
      <c r="H24" s="200"/>
      <c r="I24" s="200"/>
      <c r="J24" s="200"/>
      <c r="K24" s="200"/>
      <c r="L24" s="200"/>
      <c r="M24" s="200"/>
      <c r="N24" s="200"/>
      <c r="O24" s="200"/>
      <c r="P24" s="200"/>
      <c r="Q24" s="200"/>
      <c r="R24" s="200"/>
      <c r="S24" s="200"/>
      <c r="T24" s="193"/>
      <c r="U24" s="153"/>
    </row>
    <row r="25" spans="1:21" x14ac:dyDescent="0.25">
      <c r="B25" s="154"/>
      <c r="C25" s="154"/>
      <c r="D25" s="154"/>
      <c r="E25" s="154"/>
      <c r="F25" s="154"/>
      <c r="G25" s="154"/>
      <c r="H25" s="154"/>
      <c r="I25" s="154"/>
      <c r="J25" s="154"/>
      <c r="K25" s="154"/>
      <c r="L25" s="154"/>
      <c r="M25" s="154"/>
      <c r="N25" s="154"/>
      <c r="O25" s="154"/>
      <c r="P25" s="154"/>
      <c r="Q25" s="154"/>
      <c r="R25" s="154"/>
      <c r="S25" s="154"/>
      <c r="T25" s="154"/>
      <c r="U25" s="154"/>
    </row>
    <row r="26" spans="1:21" ht="15.6" x14ac:dyDescent="0.3">
      <c r="A26" s="11" t="s">
        <v>80</v>
      </c>
      <c r="B26" s="154"/>
      <c r="C26" s="154"/>
      <c r="D26" s="154"/>
      <c r="E26" s="154"/>
      <c r="F26" s="154"/>
      <c r="G26" s="154"/>
      <c r="H26" s="154"/>
      <c r="I26" s="154"/>
      <c r="J26" s="154"/>
      <c r="K26" s="154"/>
      <c r="L26" s="154"/>
      <c r="M26" s="154"/>
      <c r="N26" s="154"/>
      <c r="O26" s="154"/>
      <c r="P26" s="154"/>
      <c r="Q26" s="154"/>
      <c r="R26" s="154"/>
      <c r="S26" s="154"/>
      <c r="T26" s="154"/>
      <c r="U26" s="154"/>
    </row>
    <row r="27" spans="1:21" ht="15.6" x14ac:dyDescent="0.3">
      <c r="A27" s="123" t="s">
        <v>73</v>
      </c>
      <c r="B27" s="180">
        <v>1</v>
      </c>
      <c r="C27" s="194">
        <v>2</v>
      </c>
      <c r="D27" s="194">
        <v>3</v>
      </c>
      <c r="E27" s="194">
        <v>4</v>
      </c>
      <c r="F27" s="194">
        <v>5</v>
      </c>
      <c r="G27" s="194">
        <v>6</v>
      </c>
      <c r="H27" s="194">
        <v>7</v>
      </c>
      <c r="I27" s="194">
        <v>8</v>
      </c>
      <c r="J27" s="194">
        <v>9</v>
      </c>
      <c r="K27" s="194">
        <v>10</v>
      </c>
      <c r="L27" s="194">
        <v>11</v>
      </c>
      <c r="M27" s="194">
        <v>12</v>
      </c>
      <c r="N27" s="194">
        <v>13</v>
      </c>
      <c r="O27" s="194">
        <v>14</v>
      </c>
      <c r="P27" s="194">
        <v>15</v>
      </c>
      <c r="Q27" s="194">
        <v>16</v>
      </c>
      <c r="R27" s="194">
        <v>17</v>
      </c>
      <c r="S27" s="194">
        <v>18</v>
      </c>
      <c r="T27" s="187">
        <v>19</v>
      </c>
      <c r="U27" s="140" t="s">
        <v>74</v>
      </c>
    </row>
    <row r="28" spans="1:21" x14ac:dyDescent="0.25">
      <c r="A28" s="51" t="s">
        <v>50</v>
      </c>
      <c r="B28" s="181"/>
      <c r="C28" s="195"/>
      <c r="D28" s="195"/>
      <c r="E28" s="195"/>
      <c r="F28" s="195"/>
      <c r="G28" s="195"/>
      <c r="H28" s="195"/>
      <c r="I28" s="195"/>
      <c r="J28" s="195"/>
      <c r="K28" s="195"/>
      <c r="L28" s="195"/>
      <c r="M28" s="195"/>
      <c r="N28" s="195"/>
      <c r="O28" s="195"/>
      <c r="P28" s="195"/>
      <c r="Q28" s="195"/>
      <c r="R28" s="195"/>
      <c r="S28" s="195"/>
      <c r="T28" s="188"/>
      <c r="U28" s="176"/>
    </row>
    <row r="29" spans="1:21" x14ac:dyDescent="0.25">
      <c r="A29" s="52" t="s">
        <v>51</v>
      </c>
      <c r="B29" s="182"/>
      <c r="C29" s="196"/>
      <c r="D29" s="196"/>
      <c r="E29" s="196"/>
      <c r="F29" s="196"/>
      <c r="G29" s="196"/>
      <c r="H29" s="196"/>
      <c r="I29" s="196"/>
      <c r="J29" s="196"/>
      <c r="K29" s="196"/>
      <c r="L29" s="196"/>
      <c r="M29" s="196"/>
      <c r="N29" s="196"/>
      <c r="O29" s="196"/>
      <c r="P29" s="196"/>
      <c r="Q29" s="196"/>
      <c r="R29" s="196"/>
      <c r="S29" s="196"/>
      <c r="T29" s="189"/>
      <c r="U29" s="178"/>
    </row>
    <row r="30" spans="1:21" x14ac:dyDescent="0.25">
      <c r="A30" s="52" t="s">
        <v>75</v>
      </c>
      <c r="B30" s="182"/>
      <c r="C30" s="196"/>
      <c r="D30" s="196"/>
      <c r="E30" s="196"/>
      <c r="F30" s="196"/>
      <c r="G30" s="196"/>
      <c r="H30" s="196"/>
      <c r="I30" s="196"/>
      <c r="J30" s="196"/>
      <c r="K30" s="196"/>
      <c r="L30" s="196"/>
      <c r="M30" s="196"/>
      <c r="N30" s="196"/>
      <c r="O30" s="196"/>
      <c r="P30" s="196"/>
      <c r="Q30" s="196"/>
      <c r="R30" s="196"/>
      <c r="S30" s="196"/>
      <c r="T30" s="189"/>
      <c r="U30" s="178"/>
    </row>
    <row r="31" spans="1:21" x14ac:dyDescent="0.25">
      <c r="A31" s="52" t="s">
        <v>52</v>
      </c>
      <c r="B31" s="182"/>
      <c r="C31" s="196"/>
      <c r="D31" s="196"/>
      <c r="E31" s="196"/>
      <c r="F31" s="196"/>
      <c r="G31" s="196"/>
      <c r="H31" s="196"/>
      <c r="I31" s="196"/>
      <c r="J31" s="196"/>
      <c r="K31" s="196"/>
      <c r="L31" s="196"/>
      <c r="M31" s="196"/>
      <c r="N31" s="196"/>
      <c r="O31" s="196"/>
      <c r="P31" s="196"/>
      <c r="Q31" s="196"/>
      <c r="R31" s="196"/>
      <c r="S31" s="196"/>
      <c r="T31" s="189"/>
      <c r="U31" s="178"/>
    </row>
    <row r="32" spans="1:21" x14ac:dyDescent="0.25">
      <c r="A32" s="52" t="s">
        <v>53</v>
      </c>
      <c r="B32" s="182"/>
      <c r="C32" s="196"/>
      <c r="D32" s="196"/>
      <c r="E32" s="196"/>
      <c r="F32" s="196"/>
      <c r="G32" s="196"/>
      <c r="H32" s="196"/>
      <c r="I32" s="196"/>
      <c r="J32" s="196"/>
      <c r="K32" s="196"/>
      <c r="L32" s="196"/>
      <c r="M32" s="196"/>
      <c r="N32" s="196"/>
      <c r="O32" s="196"/>
      <c r="P32" s="196"/>
      <c r="Q32" s="196"/>
      <c r="R32" s="196"/>
      <c r="S32" s="196"/>
      <c r="T32" s="189"/>
      <c r="U32" s="178"/>
    </row>
    <row r="33" spans="1:21" x14ac:dyDescent="0.25">
      <c r="A33" s="52" t="s">
        <v>54</v>
      </c>
      <c r="B33" s="182"/>
      <c r="C33" s="196"/>
      <c r="D33" s="196"/>
      <c r="E33" s="196"/>
      <c r="F33" s="196"/>
      <c r="G33" s="196"/>
      <c r="H33" s="196"/>
      <c r="I33" s="196"/>
      <c r="J33" s="196"/>
      <c r="K33" s="196"/>
      <c r="L33" s="196"/>
      <c r="M33" s="196"/>
      <c r="N33" s="196"/>
      <c r="O33" s="196"/>
      <c r="P33" s="196"/>
      <c r="Q33" s="196"/>
      <c r="R33" s="196"/>
      <c r="S33" s="196"/>
      <c r="T33" s="189"/>
      <c r="U33" s="178"/>
    </row>
    <row r="34" spans="1:21" x14ac:dyDescent="0.25">
      <c r="A34" s="52" t="s">
        <v>55</v>
      </c>
      <c r="B34" s="182"/>
      <c r="C34" s="196"/>
      <c r="D34" s="196"/>
      <c r="E34" s="196"/>
      <c r="F34" s="196"/>
      <c r="G34" s="196"/>
      <c r="H34" s="196"/>
      <c r="I34" s="196"/>
      <c r="J34" s="196"/>
      <c r="K34" s="196"/>
      <c r="L34" s="196"/>
      <c r="M34" s="196"/>
      <c r="N34" s="196"/>
      <c r="O34" s="196"/>
      <c r="P34" s="196"/>
      <c r="Q34" s="196"/>
      <c r="R34" s="196"/>
      <c r="S34" s="196"/>
      <c r="T34" s="189"/>
      <c r="U34" s="178"/>
    </row>
    <row r="35" spans="1:21" x14ac:dyDescent="0.25">
      <c r="A35" s="52" t="s">
        <v>56</v>
      </c>
      <c r="B35" s="182"/>
      <c r="C35" s="196"/>
      <c r="D35" s="196"/>
      <c r="E35" s="196"/>
      <c r="F35" s="196"/>
      <c r="G35" s="196"/>
      <c r="H35" s="196"/>
      <c r="I35" s="196"/>
      <c r="J35" s="196"/>
      <c r="K35" s="196"/>
      <c r="L35" s="196"/>
      <c r="M35" s="196"/>
      <c r="N35" s="196"/>
      <c r="O35" s="196"/>
      <c r="P35" s="196"/>
      <c r="Q35" s="196"/>
      <c r="R35" s="196"/>
      <c r="S35" s="196"/>
      <c r="T35" s="189"/>
      <c r="U35" s="178"/>
    </row>
    <row r="36" spans="1:21" x14ac:dyDescent="0.25">
      <c r="A36" s="52" t="s">
        <v>57</v>
      </c>
      <c r="B36" s="183"/>
      <c r="C36" s="197"/>
      <c r="D36" s="197"/>
      <c r="E36" s="197"/>
      <c r="F36" s="197"/>
      <c r="G36" s="197"/>
      <c r="H36" s="197"/>
      <c r="I36" s="197"/>
      <c r="J36" s="197"/>
      <c r="K36" s="197"/>
      <c r="L36" s="197"/>
      <c r="M36" s="197"/>
      <c r="N36" s="197"/>
      <c r="O36" s="197"/>
      <c r="P36" s="197"/>
      <c r="Q36" s="197"/>
      <c r="R36" s="197"/>
      <c r="S36" s="197"/>
      <c r="T36" s="190"/>
      <c r="U36" s="177"/>
    </row>
    <row r="37" spans="1:21" ht="15.6" x14ac:dyDescent="0.25">
      <c r="A37" s="672" t="s">
        <v>446</v>
      </c>
      <c r="B37" s="184"/>
      <c r="C37" s="198"/>
      <c r="D37" s="198"/>
      <c r="E37" s="198"/>
      <c r="F37" s="198"/>
      <c r="G37" s="198"/>
      <c r="H37" s="198"/>
      <c r="I37" s="198"/>
      <c r="J37" s="198"/>
      <c r="K37" s="198"/>
      <c r="L37" s="198"/>
      <c r="M37" s="198"/>
      <c r="N37" s="198"/>
      <c r="O37" s="198"/>
      <c r="P37" s="198"/>
      <c r="Q37" s="198"/>
      <c r="R37" s="198"/>
      <c r="S37" s="198"/>
      <c r="T37" s="191"/>
      <c r="U37" s="179"/>
    </row>
    <row r="38" spans="1:21" x14ac:dyDescent="0.25">
      <c r="A38" s="677" t="s">
        <v>447</v>
      </c>
      <c r="B38" s="185"/>
      <c r="C38" s="199"/>
      <c r="D38" s="199"/>
      <c r="E38" s="199"/>
      <c r="F38" s="199"/>
      <c r="G38" s="199"/>
      <c r="H38" s="199"/>
      <c r="I38" s="199"/>
      <c r="J38" s="199"/>
      <c r="K38" s="199"/>
      <c r="L38" s="199"/>
      <c r="M38" s="199"/>
      <c r="N38" s="199"/>
      <c r="O38" s="199"/>
      <c r="P38" s="199"/>
      <c r="Q38" s="199"/>
      <c r="R38" s="199"/>
      <c r="S38" s="199"/>
      <c r="T38" s="192"/>
      <c r="U38" s="177"/>
    </row>
    <row r="39" spans="1:21" ht="15.6" x14ac:dyDescent="0.25">
      <c r="A39" s="673" t="s">
        <v>448</v>
      </c>
      <c r="B39" s="186"/>
      <c r="C39" s="200"/>
      <c r="D39" s="200"/>
      <c r="E39" s="200"/>
      <c r="F39" s="200"/>
      <c r="G39" s="200"/>
      <c r="H39" s="200"/>
      <c r="I39" s="200"/>
      <c r="J39" s="200"/>
      <c r="K39" s="200"/>
      <c r="L39" s="200"/>
      <c r="M39" s="200"/>
      <c r="N39" s="200"/>
      <c r="O39" s="200"/>
      <c r="P39" s="200"/>
      <c r="Q39" s="200"/>
      <c r="R39" s="200"/>
      <c r="S39" s="200"/>
      <c r="T39" s="193"/>
      <c r="U39" s="153"/>
    </row>
    <row r="40" spans="1:21" x14ac:dyDescent="0.25">
      <c r="A40" s="57"/>
      <c r="B40" s="154"/>
      <c r="C40" s="154"/>
      <c r="D40" s="154"/>
      <c r="E40" s="154"/>
      <c r="F40" s="154"/>
      <c r="G40" s="154"/>
      <c r="H40" s="154"/>
      <c r="I40" s="154"/>
      <c r="J40" s="154"/>
      <c r="K40" s="154"/>
      <c r="L40" s="154"/>
      <c r="M40" s="154"/>
      <c r="N40" s="154"/>
      <c r="O40" s="154"/>
      <c r="P40" s="154"/>
      <c r="Q40" s="154"/>
      <c r="R40" s="154"/>
      <c r="S40" s="154"/>
      <c r="T40" s="154"/>
      <c r="U40" s="154"/>
    </row>
    <row r="41" spans="1:21" ht="15.6" x14ac:dyDescent="0.3">
      <c r="A41" s="11" t="s">
        <v>81</v>
      </c>
      <c r="B41" s="154"/>
      <c r="C41" s="154"/>
      <c r="D41" s="154"/>
      <c r="E41" s="154"/>
      <c r="F41" s="154"/>
      <c r="G41" s="154"/>
      <c r="H41" s="154"/>
      <c r="I41" s="154"/>
      <c r="J41" s="154"/>
      <c r="K41" s="154"/>
      <c r="L41" s="154"/>
      <c r="M41" s="154"/>
      <c r="N41" s="154"/>
      <c r="O41" s="154"/>
      <c r="P41" s="154"/>
      <c r="Q41" s="154"/>
      <c r="R41" s="154"/>
      <c r="S41" s="154"/>
      <c r="T41" s="154"/>
      <c r="U41" s="154"/>
    </row>
    <row r="42" spans="1:21" ht="15.6" x14ac:dyDescent="0.3">
      <c r="A42" s="123" t="s">
        <v>73</v>
      </c>
      <c r="B42" s="180">
        <v>1</v>
      </c>
      <c r="C42" s="194">
        <v>2</v>
      </c>
      <c r="D42" s="194">
        <v>3</v>
      </c>
      <c r="E42" s="194">
        <v>4</v>
      </c>
      <c r="F42" s="194">
        <v>5</v>
      </c>
      <c r="G42" s="194">
        <v>6</v>
      </c>
      <c r="H42" s="194">
        <v>7</v>
      </c>
      <c r="I42" s="194">
        <v>8</v>
      </c>
      <c r="J42" s="194">
        <v>9</v>
      </c>
      <c r="K42" s="194">
        <v>10</v>
      </c>
      <c r="L42" s="194">
        <v>11</v>
      </c>
      <c r="M42" s="194">
        <v>12</v>
      </c>
      <c r="N42" s="194">
        <v>13</v>
      </c>
      <c r="O42" s="194">
        <v>14</v>
      </c>
      <c r="P42" s="194">
        <v>15</v>
      </c>
      <c r="Q42" s="194">
        <v>16</v>
      </c>
      <c r="R42" s="194">
        <v>17</v>
      </c>
      <c r="S42" s="194">
        <v>18</v>
      </c>
      <c r="T42" s="187">
        <v>19</v>
      </c>
      <c r="U42" s="140" t="s">
        <v>74</v>
      </c>
    </row>
    <row r="43" spans="1:21" x14ac:dyDescent="0.25">
      <c r="A43" s="51" t="s">
        <v>50</v>
      </c>
      <c r="B43" s="181"/>
      <c r="C43" s="195"/>
      <c r="D43" s="195"/>
      <c r="E43" s="195"/>
      <c r="F43" s="195"/>
      <c r="G43" s="195"/>
      <c r="H43" s="195"/>
      <c r="I43" s="195"/>
      <c r="J43" s="195"/>
      <c r="K43" s="195"/>
      <c r="L43" s="195"/>
      <c r="M43" s="195"/>
      <c r="N43" s="195"/>
      <c r="O43" s="195"/>
      <c r="P43" s="195"/>
      <c r="Q43" s="195"/>
      <c r="R43" s="195"/>
      <c r="S43" s="195"/>
      <c r="T43" s="188"/>
      <c r="U43" s="176"/>
    </row>
    <row r="44" spans="1:21" x14ac:dyDescent="0.25">
      <c r="A44" s="52" t="s">
        <v>51</v>
      </c>
      <c r="B44" s="182"/>
      <c r="C44" s="196"/>
      <c r="D44" s="196"/>
      <c r="E44" s="196"/>
      <c r="F44" s="196"/>
      <c r="G44" s="196"/>
      <c r="H44" s="196"/>
      <c r="I44" s="196"/>
      <c r="J44" s="196"/>
      <c r="K44" s="196"/>
      <c r="L44" s="196"/>
      <c r="M44" s="196"/>
      <c r="N44" s="196"/>
      <c r="O44" s="196"/>
      <c r="P44" s="196"/>
      <c r="Q44" s="196"/>
      <c r="R44" s="196"/>
      <c r="S44" s="196"/>
      <c r="T44" s="189"/>
      <c r="U44" s="178"/>
    </row>
    <row r="45" spans="1:21" x14ac:dyDescent="0.25">
      <c r="A45" s="52" t="s">
        <v>75</v>
      </c>
      <c r="B45" s="182"/>
      <c r="C45" s="196"/>
      <c r="D45" s="196"/>
      <c r="E45" s="196"/>
      <c r="F45" s="196"/>
      <c r="G45" s="196"/>
      <c r="H45" s="196"/>
      <c r="I45" s="196"/>
      <c r="J45" s="196"/>
      <c r="K45" s="196"/>
      <c r="L45" s="196"/>
      <c r="M45" s="196"/>
      <c r="N45" s="196"/>
      <c r="O45" s="196"/>
      <c r="P45" s="196"/>
      <c r="Q45" s="196"/>
      <c r="R45" s="196"/>
      <c r="S45" s="196"/>
      <c r="T45" s="189"/>
      <c r="U45" s="178"/>
    </row>
    <row r="46" spans="1:21" x14ac:dyDescent="0.25">
      <c r="A46" s="52" t="s">
        <v>52</v>
      </c>
      <c r="B46" s="182"/>
      <c r="C46" s="196"/>
      <c r="D46" s="196"/>
      <c r="E46" s="196"/>
      <c r="F46" s="196"/>
      <c r="G46" s="196"/>
      <c r="H46" s="196"/>
      <c r="I46" s="196"/>
      <c r="J46" s="196"/>
      <c r="K46" s="196"/>
      <c r="L46" s="196"/>
      <c r="M46" s="196"/>
      <c r="N46" s="196"/>
      <c r="O46" s="196"/>
      <c r="P46" s="196"/>
      <c r="Q46" s="196"/>
      <c r="R46" s="196"/>
      <c r="S46" s="196"/>
      <c r="T46" s="189"/>
      <c r="U46" s="178"/>
    </row>
    <row r="47" spans="1:21" x14ac:dyDescent="0.25">
      <c r="A47" s="52" t="s">
        <v>53</v>
      </c>
      <c r="B47" s="182"/>
      <c r="C47" s="196"/>
      <c r="D47" s="196"/>
      <c r="E47" s="196"/>
      <c r="F47" s="196"/>
      <c r="G47" s="196"/>
      <c r="H47" s="196"/>
      <c r="I47" s="196"/>
      <c r="J47" s="196"/>
      <c r="K47" s="196"/>
      <c r="L47" s="196"/>
      <c r="M47" s="196"/>
      <c r="N47" s="196"/>
      <c r="O47" s="196"/>
      <c r="P47" s="196"/>
      <c r="Q47" s="196"/>
      <c r="R47" s="196"/>
      <c r="S47" s="196"/>
      <c r="T47" s="189"/>
      <c r="U47" s="178"/>
    </row>
    <row r="48" spans="1:21" x14ac:dyDescent="0.25">
      <c r="A48" s="52" t="s">
        <v>54</v>
      </c>
      <c r="B48" s="182"/>
      <c r="C48" s="196"/>
      <c r="D48" s="196"/>
      <c r="E48" s="196"/>
      <c r="F48" s="196"/>
      <c r="G48" s="196"/>
      <c r="H48" s="196"/>
      <c r="I48" s="196"/>
      <c r="J48" s="196"/>
      <c r="K48" s="196"/>
      <c r="L48" s="196"/>
      <c r="M48" s="196"/>
      <c r="N48" s="196"/>
      <c r="O48" s="196"/>
      <c r="P48" s="196"/>
      <c r="Q48" s="196"/>
      <c r="R48" s="196"/>
      <c r="S48" s="196"/>
      <c r="T48" s="189"/>
      <c r="U48" s="178"/>
    </row>
    <row r="49" spans="1:21" x14ac:dyDescent="0.25">
      <c r="A49" s="52" t="s">
        <v>55</v>
      </c>
      <c r="B49" s="182"/>
      <c r="C49" s="196"/>
      <c r="D49" s="196"/>
      <c r="E49" s="196"/>
      <c r="F49" s="196"/>
      <c r="G49" s="196"/>
      <c r="H49" s="196"/>
      <c r="I49" s="196"/>
      <c r="J49" s="196"/>
      <c r="K49" s="196"/>
      <c r="L49" s="196"/>
      <c r="M49" s="196"/>
      <c r="N49" s="196"/>
      <c r="O49" s="196"/>
      <c r="P49" s="196"/>
      <c r="Q49" s="196"/>
      <c r="R49" s="196"/>
      <c r="S49" s="196"/>
      <c r="T49" s="189"/>
      <c r="U49" s="178"/>
    </row>
    <row r="50" spans="1:21" x14ac:dyDescent="0.25">
      <c r="A50" s="52" t="s">
        <v>56</v>
      </c>
      <c r="B50" s="182"/>
      <c r="C50" s="196"/>
      <c r="D50" s="196"/>
      <c r="E50" s="196"/>
      <c r="F50" s="196"/>
      <c r="G50" s="196"/>
      <c r="H50" s="196"/>
      <c r="I50" s="196"/>
      <c r="J50" s="196"/>
      <c r="K50" s="196"/>
      <c r="L50" s="196"/>
      <c r="M50" s="196"/>
      <c r="N50" s="196"/>
      <c r="O50" s="196"/>
      <c r="P50" s="196"/>
      <c r="Q50" s="196"/>
      <c r="R50" s="196"/>
      <c r="S50" s="196"/>
      <c r="T50" s="189"/>
      <c r="U50" s="178"/>
    </row>
    <row r="51" spans="1:21" x14ac:dyDescent="0.25">
      <c r="A51" s="52" t="s">
        <v>57</v>
      </c>
      <c r="B51" s="183"/>
      <c r="C51" s="197"/>
      <c r="D51" s="197"/>
      <c r="E51" s="197"/>
      <c r="F51" s="197"/>
      <c r="G51" s="197"/>
      <c r="H51" s="197"/>
      <c r="I51" s="197"/>
      <c r="J51" s="197"/>
      <c r="K51" s="197"/>
      <c r="L51" s="197"/>
      <c r="M51" s="197"/>
      <c r="N51" s="197"/>
      <c r="O51" s="197"/>
      <c r="P51" s="197"/>
      <c r="Q51" s="197"/>
      <c r="R51" s="197"/>
      <c r="S51" s="197"/>
      <c r="T51" s="190"/>
      <c r="U51" s="177"/>
    </row>
    <row r="52" spans="1:21" ht="15.6" x14ac:dyDescent="0.25">
      <c r="A52" s="672" t="s">
        <v>446</v>
      </c>
      <c r="B52" s="184"/>
      <c r="C52" s="198"/>
      <c r="D52" s="198"/>
      <c r="E52" s="198"/>
      <c r="F52" s="198"/>
      <c r="G52" s="198"/>
      <c r="H52" s="198"/>
      <c r="I52" s="198"/>
      <c r="J52" s="198"/>
      <c r="K52" s="198"/>
      <c r="L52" s="198"/>
      <c r="M52" s="198"/>
      <c r="N52" s="198"/>
      <c r="O52" s="198"/>
      <c r="P52" s="198"/>
      <c r="Q52" s="198"/>
      <c r="R52" s="198"/>
      <c r="S52" s="198"/>
      <c r="T52" s="191"/>
      <c r="U52" s="179"/>
    </row>
    <row r="53" spans="1:21" x14ac:dyDescent="0.25">
      <c r="A53" s="677" t="s">
        <v>447</v>
      </c>
      <c r="B53" s="185"/>
      <c r="C53" s="199"/>
      <c r="D53" s="199"/>
      <c r="E53" s="199"/>
      <c r="F53" s="199"/>
      <c r="G53" s="199"/>
      <c r="H53" s="199"/>
      <c r="I53" s="199"/>
      <c r="J53" s="199"/>
      <c r="K53" s="199"/>
      <c r="L53" s="199"/>
      <c r="M53" s="199"/>
      <c r="N53" s="199"/>
      <c r="O53" s="199"/>
      <c r="P53" s="199"/>
      <c r="Q53" s="199"/>
      <c r="R53" s="199"/>
      <c r="S53" s="199"/>
      <c r="T53" s="192"/>
      <c r="U53" s="177"/>
    </row>
    <row r="54" spans="1:21" ht="15.6" x14ac:dyDescent="0.25">
      <c r="A54" s="673" t="s">
        <v>448</v>
      </c>
      <c r="B54" s="186"/>
      <c r="C54" s="200"/>
      <c r="D54" s="200"/>
      <c r="E54" s="200"/>
      <c r="F54" s="200"/>
      <c r="G54" s="200"/>
      <c r="H54" s="200"/>
      <c r="I54" s="200"/>
      <c r="J54" s="200"/>
      <c r="K54" s="200"/>
      <c r="L54" s="200"/>
      <c r="M54" s="200"/>
      <c r="N54" s="200"/>
      <c r="O54" s="200"/>
      <c r="P54" s="200"/>
      <c r="Q54" s="200"/>
      <c r="R54" s="200"/>
      <c r="S54" s="200"/>
      <c r="T54" s="193"/>
      <c r="U54" s="153"/>
    </row>
    <row r="56" spans="1:21" x14ac:dyDescent="0.25">
      <c r="A56" s="12" t="s">
        <v>78</v>
      </c>
    </row>
    <row r="57" spans="1:21" ht="15.6" x14ac:dyDescent="0.25">
      <c r="A57" s="14"/>
    </row>
    <row r="58" spans="1:21" x14ac:dyDescent="0.25">
      <c r="A58" s="20" t="s">
        <v>443</v>
      </c>
    </row>
    <row r="59" spans="1:21" ht="15.6" x14ac:dyDescent="0.25">
      <c r="A59" s="35"/>
    </row>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sheetData>
  <sheetProtection algorithmName="SHA-512" hashValue="B7CE5sWa45F5CQV07B7hf201dWA9FnGchqEWkMm4AARV0bMLmjzumxJ3A8WNANR6VYiqob+NogkT7rktuPlgmg==" saltValue="ZUmKHGJV0Zb7Qe0vwOUexg==" spinCount="100000" sheet="1" objects="1" scenarios="1"/>
  <printOptions horizontalCentered="1"/>
  <pageMargins left="0.3" right="0.3" top="0.3" bottom="0.3" header="0.3" footer="0.3"/>
  <pageSetup scale="48" orientation="landscape" r:id="rId1"/>
  <headerFooter>
    <oddFooter>&amp;L&amp;A
Version Date: May 1, 2023</oddFooter>
  </headerFooter>
  <rowBreaks count="1" manualBreakCount="1">
    <brk id="56"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CP59"/>
  <sheetViews>
    <sheetView showGridLines="0" zoomScale="80" zoomScaleNormal="80" workbookViewId="0">
      <pane xSplit="1" ySplit="4" topLeftCell="B5" activePane="bottomRight" state="frozen"/>
      <selection activeCell="J3" sqref="J3"/>
      <selection pane="topRight" activeCell="J3" sqref="J3"/>
      <selection pane="bottomLeft" activeCell="J3" sqref="J3"/>
      <selection pane="bottomRight" activeCell="D5" sqref="D5"/>
    </sheetView>
  </sheetViews>
  <sheetFormatPr defaultColWidth="7" defaultRowHeight="15" x14ac:dyDescent="0.25"/>
  <cols>
    <col min="1" max="1" width="46.81640625" style="12" customWidth="1"/>
    <col min="2" max="81" width="16.54296875" style="12" customWidth="1"/>
    <col min="82" max="16384" width="7" style="12"/>
  </cols>
  <sheetData>
    <row r="1" spans="1:81" ht="15.6" x14ac:dyDescent="0.3">
      <c r="A1" s="74" t="s">
        <v>71</v>
      </c>
      <c r="B1" s="41"/>
      <c r="C1" s="41"/>
      <c r="D1" s="41"/>
      <c r="E1" s="41"/>
      <c r="F1" s="41"/>
    </row>
    <row r="2" spans="1:81" x14ac:dyDescent="0.25">
      <c r="A2" s="41" t="s">
        <v>72</v>
      </c>
      <c r="B2" s="652" t="str">
        <f>IF(ISBLANK('Cover-Input Page'!$C$10), "Company Name cannot be left blank.  Please fill out cell C10 on the &lt;Cover-Input Page&gt; Tab.", 'Cover-Input Page'!$C$10)</f>
        <v>Company Name cannot be left blank.  Please fill out cell C10 on the &lt;Cover-Input Page&gt; Tab.</v>
      </c>
      <c r="C2" s="41"/>
      <c r="D2" s="41"/>
      <c r="E2" s="41"/>
      <c r="F2" s="41"/>
    </row>
    <row r="3" spans="1:81" x14ac:dyDescent="0.25">
      <c r="A3" s="41" t="s">
        <v>96</v>
      </c>
      <c r="B3" s="652" t="str">
        <f>IF(ISBLANK('Cover-Input Page'!$C$11), "SERFF Tracking Number cannot be left blank.  Please fill out cell C11 on the &lt;Cover-Input Page&gt; Tab.", 'Cover-Input Page'!$C$11)</f>
        <v>SERFF Tracking Number cannot be left blank.  Please fill out cell C11 on the &lt;Cover-Input Page&gt; Tab.</v>
      </c>
      <c r="C3" s="41"/>
      <c r="D3" s="41"/>
      <c r="E3" s="41"/>
      <c r="F3" s="76"/>
    </row>
    <row r="4" spans="1:81" ht="7.5" customHeight="1" x14ac:dyDescent="0.25">
      <c r="A4" s="41"/>
      <c r="B4" s="41"/>
      <c r="C4" s="41"/>
      <c r="D4" s="41"/>
      <c r="E4" s="41"/>
      <c r="F4" s="76"/>
    </row>
    <row r="5" spans="1:81" ht="62.4" x14ac:dyDescent="0.3">
      <c r="A5" s="26" t="s">
        <v>381</v>
      </c>
      <c r="C5" s="41"/>
      <c r="E5" s="29"/>
      <c r="F5" s="76"/>
    </row>
    <row r="6" spans="1:81" ht="15.6" x14ac:dyDescent="0.3">
      <c r="A6" s="77"/>
      <c r="C6" s="41"/>
      <c r="D6" s="29"/>
      <c r="E6" s="29"/>
      <c r="F6" s="76"/>
    </row>
    <row r="7" spans="1:81" ht="15.6" x14ac:dyDescent="0.25">
      <c r="A7" s="54" t="s">
        <v>177</v>
      </c>
      <c r="B7" s="17"/>
      <c r="C7" s="78"/>
      <c r="D7" s="41"/>
      <c r="E7" s="41"/>
      <c r="F7" s="76"/>
    </row>
    <row r="8" spans="1:81" ht="15.6" x14ac:dyDescent="0.25">
      <c r="A8" s="54" t="s">
        <v>178</v>
      </c>
      <c r="B8" s="17" t="s">
        <v>333</v>
      </c>
      <c r="C8" s="78" t="s">
        <v>334</v>
      </c>
      <c r="D8" s="41"/>
      <c r="E8" s="41"/>
      <c r="F8" s="76"/>
    </row>
    <row r="9" spans="1:81" x14ac:dyDescent="0.25">
      <c r="A9" s="54" t="s">
        <v>337</v>
      </c>
      <c r="B9" s="72">
        <f>DATE(YEAR('Cover-Input Page'!C7)-3,MONTH('Cover-Input Page'!C7),DAY('Cover-Input Page'!C7))</f>
        <v>43831</v>
      </c>
      <c r="C9" s="85">
        <f>DATE(YEAR(B9),MONTH(B9),DAY(B9)+364)</f>
        <v>44195</v>
      </c>
      <c r="D9" s="41"/>
      <c r="E9" s="41"/>
      <c r="F9" s="76"/>
    </row>
    <row r="10" spans="1:81" x14ac:dyDescent="0.25">
      <c r="A10" s="12" t="s">
        <v>338</v>
      </c>
      <c r="B10" s="72">
        <f>DATE(YEAR('Cover-Input Page'!C7)-2,MONTH('Cover-Input Page'!C7),DAY('Cover-Input Page'!C7))</f>
        <v>44197</v>
      </c>
      <c r="C10" s="85">
        <f>DATE(YEAR(B10),MONTH(B10),DAY(B10)+364)</f>
        <v>44561</v>
      </c>
      <c r="D10" s="41"/>
      <c r="E10" s="41"/>
      <c r="F10" s="76"/>
    </row>
    <row r="11" spans="1:81" x14ac:dyDescent="0.25">
      <c r="A11" s="12" t="s">
        <v>339</v>
      </c>
      <c r="B11" s="72">
        <f>DATE(YEAR('Cover-Input Page'!C7)-1,MONTH('Cover-Input Page'!C7),DAY('Cover-Input Page'!C7))</f>
        <v>44562</v>
      </c>
      <c r="C11" s="85">
        <f>DATE(YEAR(B11),MONTH(B11),DAY(B11)+364)</f>
        <v>44926</v>
      </c>
      <c r="D11" s="79" t="s">
        <v>347</v>
      </c>
      <c r="E11" s="41"/>
      <c r="F11" s="76"/>
    </row>
    <row r="12" spans="1:81" x14ac:dyDescent="0.25">
      <c r="A12" s="12" t="s">
        <v>340</v>
      </c>
      <c r="B12" s="72">
        <f>DATE(YEAR('Cover-Input Page'!C7),MONTH('Cover-Input Page'!C7), DAY('Cover-Input Page'!C7))</f>
        <v>44927</v>
      </c>
      <c r="C12" s="85">
        <f>DATE(YEAR('Cover-Input Page'!C7),MONTH('Cover-Input Page'!C7),DAY('Cover-Input Page'!C7)+364)</f>
        <v>45291</v>
      </c>
      <c r="D12" s="41"/>
      <c r="E12" s="41"/>
      <c r="F12" s="76"/>
    </row>
    <row r="13" spans="1:81" ht="15.6" x14ac:dyDescent="0.3">
      <c r="A13" s="11" t="s">
        <v>341</v>
      </c>
      <c r="B13" s="80"/>
      <c r="C13" s="81"/>
      <c r="D13" s="41"/>
      <c r="E13" s="41"/>
      <c r="F13" s="76"/>
    </row>
    <row r="14" spans="1:81" ht="18.75" customHeight="1" x14ac:dyDescent="0.25">
      <c r="A14" s="41"/>
      <c r="B14" s="80"/>
      <c r="C14" s="81"/>
      <c r="D14" s="41"/>
      <c r="E14" s="41"/>
      <c r="F14" s="76"/>
    </row>
    <row r="15" spans="1:81" ht="16.2" thickBot="1" x14ac:dyDescent="0.35">
      <c r="A15" s="77" t="s">
        <v>408</v>
      </c>
      <c r="B15" s="41"/>
      <c r="C15" s="41"/>
      <c r="D15" s="41"/>
      <c r="E15" s="41"/>
      <c r="F15" s="76"/>
    </row>
    <row r="16" spans="1:81" ht="15.6" x14ac:dyDescent="0.3">
      <c r="A16" s="142" t="s">
        <v>73</v>
      </c>
      <c r="B16" s="116"/>
      <c r="C16" s="117"/>
      <c r="D16" s="118">
        <v>1</v>
      </c>
      <c r="E16" s="119"/>
      <c r="F16" s="116"/>
      <c r="G16" s="143"/>
      <c r="H16" s="118">
        <v>2</v>
      </c>
      <c r="I16" s="119"/>
      <c r="J16" s="144"/>
      <c r="K16" s="143"/>
      <c r="L16" s="145">
        <v>3</v>
      </c>
      <c r="M16" s="119"/>
      <c r="N16" s="116"/>
      <c r="O16" s="143"/>
      <c r="P16" s="146">
        <v>4</v>
      </c>
      <c r="Q16" s="147"/>
      <c r="R16" s="116"/>
      <c r="S16" s="143"/>
      <c r="T16" s="118">
        <v>5</v>
      </c>
      <c r="U16" s="119"/>
      <c r="V16" s="116"/>
      <c r="W16" s="143"/>
      <c r="X16" s="118">
        <v>6</v>
      </c>
      <c r="Y16" s="119"/>
      <c r="Z16" s="144"/>
      <c r="AA16" s="143"/>
      <c r="AB16" s="118">
        <v>7</v>
      </c>
      <c r="AC16" s="119"/>
      <c r="AD16" s="116"/>
      <c r="AE16" s="148"/>
      <c r="AF16" s="121">
        <v>8</v>
      </c>
      <c r="AG16" s="119"/>
      <c r="AH16" s="116"/>
      <c r="AI16" s="148"/>
      <c r="AJ16" s="121">
        <v>9</v>
      </c>
      <c r="AK16" s="119"/>
      <c r="AL16" s="116"/>
      <c r="AM16" s="148"/>
      <c r="AN16" s="121">
        <v>10</v>
      </c>
      <c r="AO16" s="119"/>
      <c r="AP16" s="116"/>
      <c r="AQ16" s="148"/>
      <c r="AR16" s="121">
        <v>11</v>
      </c>
      <c r="AS16" s="119"/>
      <c r="AT16" s="116"/>
      <c r="AU16" s="148"/>
      <c r="AV16" s="121">
        <v>12</v>
      </c>
      <c r="AW16" s="119"/>
      <c r="AX16" s="116"/>
      <c r="AY16" s="148"/>
      <c r="AZ16" s="121">
        <v>13</v>
      </c>
      <c r="BA16" s="119"/>
      <c r="BB16" s="116"/>
      <c r="BC16" s="148"/>
      <c r="BD16" s="121">
        <v>14</v>
      </c>
      <c r="BE16" s="119"/>
      <c r="BF16" s="116"/>
      <c r="BG16" s="148"/>
      <c r="BH16" s="118">
        <v>15</v>
      </c>
      <c r="BI16" s="119"/>
      <c r="BJ16" s="116"/>
      <c r="BK16" s="148"/>
      <c r="BL16" s="121">
        <v>16</v>
      </c>
      <c r="BM16" s="119"/>
      <c r="BN16" s="116"/>
      <c r="BO16" s="148"/>
      <c r="BP16" s="121">
        <v>17</v>
      </c>
      <c r="BQ16" s="119"/>
      <c r="BR16" s="116"/>
      <c r="BS16" s="143"/>
      <c r="BT16" s="121">
        <v>18</v>
      </c>
      <c r="BU16" s="119"/>
      <c r="BV16" s="116"/>
      <c r="BW16" s="143"/>
      <c r="BX16" s="121">
        <v>19</v>
      </c>
      <c r="BY16" s="119"/>
      <c r="BZ16" s="116"/>
      <c r="CA16" s="117" t="s">
        <v>166</v>
      </c>
      <c r="CB16" s="148"/>
      <c r="CC16" s="119"/>
    </row>
    <row r="17" spans="1:81" ht="15.6" x14ac:dyDescent="0.25">
      <c r="A17" s="141" t="s">
        <v>82</v>
      </c>
      <c r="B17" s="306" t="str">
        <f>Geo_Region!B49</f>
        <v>01/2020 - 12/2020</v>
      </c>
      <c r="C17" s="318" t="str">
        <f>Geo_Region!C49</f>
        <v>01/2021 - 12/2021</v>
      </c>
      <c r="D17" s="318" t="str">
        <f>Geo_Region!D49</f>
        <v>01/2022 - 12/2022</v>
      </c>
      <c r="E17" s="312" t="str">
        <f>Geo_Region!E49</f>
        <v>01/2023 - 12/2023</v>
      </c>
      <c r="F17" s="306" t="str">
        <f>Geo_Region!F49</f>
        <v>01/2020 - 12/2020</v>
      </c>
      <c r="G17" s="318" t="str">
        <f>Geo_Region!G49</f>
        <v>01/2021 - 12/2021</v>
      </c>
      <c r="H17" s="318" t="str">
        <f>Geo_Region!H49</f>
        <v>01/2022 - 12/2022</v>
      </c>
      <c r="I17" s="312" t="str">
        <f>Geo_Region!I49</f>
        <v>01/2023 - 12/2023</v>
      </c>
      <c r="J17" s="306" t="str">
        <f>Geo_Region!J49</f>
        <v>01/2020 - 12/2020</v>
      </c>
      <c r="K17" s="318" t="str">
        <f>Geo_Region!K49</f>
        <v>01/2021 - 12/2021</v>
      </c>
      <c r="L17" s="318" t="str">
        <f>Geo_Region!L49</f>
        <v>01/2022 - 12/2022</v>
      </c>
      <c r="M17" s="312" t="str">
        <f>Geo_Region!M49</f>
        <v>01/2023 - 12/2023</v>
      </c>
      <c r="N17" s="306" t="str">
        <f>Geo_Region!N49</f>
        <v>01/2020 - 12/2020</v>
      </c>
      <c r="O17" s="318" t="str">
        <f>Geo_Region!O49</f>
        <v>01/2021 - 12/2021</v>
      </c>
      <c r="P17" s="318" t="str">
        <f>Geo_Region!P49</f>
        <v>01/2022 - 12/2022</v>
      </c>
      <c r="Q17" s="312" t="str">
        <f>Geo_Region!Q49</f>
        <v>01/2023 - 12/2023</v>
      </c>
      <c r="R17" s="306" t="str">
        <f>Geo_Region!R49</f>
        <v>01/2020 - 12/2020</v>
      </c>
      <c r="S17" s="318" t="str">
        <f>Geo_Region!S49</f>
        <v>01/2021 - 12/2021</v>
      </c>
      <c r="T17" s="318" t="str">
        <f>Geo_Region!T49</f>
        <v>01/2022 - 12/2022</v>
      </c>
      <c r="U17" s="312" t="str">
        <f>Geo_Region!U49</f>
        <v>01/2023 - 12/2023</v>
      </c>
      <c r="V17" s="306" t="str">
        <f>Geo_Region!V49</f>
        <v>01/2020 - 12/2020</v>
      </c>
      <c r="W17" s="318" t="str">
        <f>Geo_Region!W49</f>
        <v>01/2021 - 12/2021</v>
      </c>
      <c r="X17" s="318" t="str">
        <f>Geo_Region!X49</f>
        <v>01/2022 - 12/2022</v>
      </c>
      <c r="Y17" s="312" t="str">
        <f>Geo_Region!Y49</f>
        <v>01/2023 - 12/2023</v>
      </c>
      <c r="Z17" s="306" t="str">
        <f>Geo_Region!Z49</f>
        <v>01/2020 - 12/2020</v>
      </c>
      <c r="AA17" s="318" t="str">
        <f>Geo_Region!AA49</f>
        <v>01/2021 - 12/2021</v>
      </c>
      <c r="AB17" s="318" t="str">
        <f>Geo_Region!AB49</f>
        <v>01/2022 - 12/2022</v>
      </c>
      <c r="AC17" s="312" t="str">
        <f>Geo_Region!AC49</f>
        <v>01/2023 - 12/2023</v>
      </c>
      <c r="AD17" s="306" t="str">
        <f>Geo_Region!AD49</f>
        <v>01/2020 - 12/2020</v>
      </c>
      <c r="AE17" s="318" t="str">
        <f>Geo_Region!AE49</f>
        <v>01/2021 - 12/2021</v>
      </c>
      <c r="AF17" s="318" t="str">
        <f>Geo_Region!AF49</f>
        <v>01/2022 - 12/2022</v>
      </c>
      <c r="AG17" s="312" t="str">
        <f>Geo_Region!AG49</f>
        <v>01/2023 - 12/2023</v>
      </c>
      <c r="AH17" s="306" t="str">
        <f>Geo_Region!AH49</f>
        <v>01/2020 - 12/2020</v>
      </c>
      <c r="AI17" s="318" t="str">
        <f>Geo_Region!AI49</f>
        <v>01/2021 - 12/2021</v>
      </c>
      <c r="AJ17" s="318" t="str">
        <f>Geo_Region!AJ49</f>
        <v>01/2022 - 12/2022</v>
      </c>
      <c r="AK17" s="312" t="str">
        <f>Geo_Region!AK49</f>
        <v>01/2023 - 12/2023</v>
      </c>
      <c r="AL17" s="306" t="str">
        <f>Geo_Region!AL49</f>
        <v>01/2020 - 12/2020</v>
      </c>
      <c r="AM17" s="318" t="str">
        <f>Geo_Region!AM49</f>
        <v>01/2021 - 12/2021</v>
      </c>
      <c r="AN17" s="318" t="str">
        <f>Geo_Region!AN49</f>
        <v>01/2022 - 12/2022</v>
      </c>
      <c r="AO17" s="312" t="str">
        <f>Geo_Region!AO49</f>
        <v>01/2023 - 12/2023</v>
      </c>
      <c r="AP17" s="306" t="str">
        <f>Geo_Region!AP49</f>
        <v>01/2020 - 12/2020</v>
      </c>
      <c r="AQ17" s="318" t="str">
        <f>Geo_Region!AQ49</f>
        <v>01/2021 - 12/2021</v>
      </c>
      <c r="AR17" s="318" t="str">
        <f>Geo_Region!AR49</f>
        <v>01/2022 - 12/2022</v>
      </c>
      <c r="AS17" s="312" t="str">
        <f>Geo_Region!AS49</f>
        <v>01/2023 - 12/2023</v>
      </c>
      <c r="AT17" s="306" t="str">
        <f>Geo_Region!AT49</f>
        <v>01/2020 - 12/2020</v>
      </c>
      <c r="AU17" s="318" t="str">
        <f>Geo_Region!AU49</f>
        <v>01/2021 - 12/2021</v>
      </c>
      <c r="AV17" s="318" t="str">
        <f>Geo_Region!AV49</f>
        <v>01/2022 - 12/2022</v>
      </c>
      <c r="AW17" s="312" t="str">
        <f>Geo_Region!AW49</f>
        <v>01/2023 - 12/2023</v>
      </c>
      <c r="AX17" s="306" t="str">
        <f>Geo_Region!AX49</f>
        <v>01/2020 - 12/2020</v>
      </c>
      <c r="AY17" s="318" t="str">
        <f>Geo_Region!AY49</f>
        <v>01/2021 - 12/2021</v>
      </c>
      <c r="AZ17" s="318" t="str">
        <f>Geo_Region!AZ49</f>
        <v>01/2022 - 12/2022</v>
      </c>
      <c r="BA17" s="312" t="str">
        <f>Geo_Region!BA49</f>
        <v>01/2023 - 12/2023</v>
      </c>
      <c r="BB17" s="306" t="str">
        <f>Geo_Region!BB49</f>
        <v>01/2020 - 12/2020</v>
      </c>
      <c r="BC17" s="318" t="str">
        <f>Geo_Region!BC49</f>
        <v>01/2021 - 12/2021</v>
      </c>
      <c r="BD17" s="318" t="str">
        <f>Geo_Region!BD49</f>
        <v>01/2022 - 12/2022</v>
      </c>
      <c r="BE17" s="312" t="str">
        <f>Geo_Region!BE49</f>
        <v>01/2023 - 12/2023</v>
      </c>
      <c r="BF17" s="306" t="str">
        <f>Geo_Region!BF49</f>
        <v>01/2020 - 12/2020</v>
      </c>
      <c r="BG17" s="318" t="str">
        <f>Geo_Region!BG49</f>
        <v>01/2021 - 12/2021</v>
      </c>
      <c r="BH17" s="318" t="str">
        <f>Geo_Region!BH49</f>
        <v>01/2022 - 12/2022</v>
      </c>
      <c r="BI17" s="312" t="str">
        <f>Geo_Region!BI49</f>
        <v>01/2023 - 12/2023</v>
      </c>
      <c r="BJ17" s="306" t="str">
        <f>Geo_Region!BJ49</f>
        <v>01/2020 - 12/2020</v>
      </c>
      <c r="BK17" s="318" t="str">
        <f>Geo_Region!BK49</f>
        <v>01/2021 - 12/2021</v>
      </c>
      <c r="BL17" s="318" t="str">
        <f>Geo_Region!BL49</f>
        <v>01/2022 - 12/2022</v>
      </c>
      <c r="BM17" s="312" t="str">
        <f>Geo_Region!BM49</f>
        <v>01/2023 - 12/2023</v>
      </c>
      <c r="BN17" s="306" t="str">
        <f>Geo_Region!BN49</f>
        <v>01/2020 - 12/2020</v>
      </c>
      <c r="BO17" s="318" t="str">
        <f>Geo_Region!BO49</f>
        <v>01/2021 - 12/2021</v>
      </c>
      <c r="BP17" s="318" t="str">
        <f>Geo_Region!BP49</f>
        <v>01/2022 - 12/2022</v>
      </c>
      <c r="BQ17" s="312" t="str">
        <f>Geo_Region!BQ49</f>
        <v>01/2023 - 12/2023</v>
      </c>
      <c r="BR17" s="306" t="str">
        <f>Geo_Region!BR49</f>
        <v>01/2020 - 12/2020</v>
      </c>
      <c r="BS17" s="318" t="str">
        <f>Geo_Region!BS49</f>
        <v>01/2021 - 12/2021</v>
      </c>
      <c r="BT17" s="318" t="str">
        <f>Geo_Region!BT49</f>
        <v>01/2022 - 12/2022</v>
      </c>
      <c r="BU17" s="312" t="str">
        <f>Geo_Region!BU49</f>
        <v>01/2023 - 12/2023</v>
      </c>
      <c r="BV17" s="306" t="str">
        <f>Geo_Region!BV49</f>
        <v>01/2020 - 12/2020</v>
      </c>
      <c r="BW17" s="318" t="str">
        <f>Geo_Region!BW49</f>
        <v>01/2021 - 12/2021</v>
      </c>
      <c r="BX17" s="318" t="str">
        <f>Geo_Region!BX49</f>
        <v>01/2022 - 12/2022</v>
      </c>
      <c r="BY17" s="312" t="str">
        <f>Geo_Region!BY49</f>
        <v>01/2023 - 12/2023</v>
      </c>
      <c r="BZ17" s="306" t="str">
        <f>Geo_Region!BZ49</f>
        <v>01/2020 - 12/2020</v>
      </c>
      <c r="CA17" s="318" t="str">
        <f>Geo_Region!CA49</f>
        <v>01/2021 - 12/2021</v>
      </c>
      <c r="CB17" s="318" t="str">
        <f>Geo_Region!CB49</f>
        <v>01/2022 - 12/2022</v>
      </c>
      <c r="CC17" s="312" t="str">
        <f>Geo_Region!CC49</f>
        <v>01/2023 - 12/2023</v>
      </c>
    </row>
    <row r="18" spans="1:81" x14ac:dyDescent="0.25">
      <c r="A18" s="60" t="s">
        <v>50</v>
      </c>
      <c r="B18" s="445"/>
      <c r="C18" s="451"/>
      <c r="D18" s="451"/>
      <c r="E18" s="448"/>
      <c r="F18" s="445"/>
      <c r="G18" s="451"/>
      <c r="H18" s="451"/>
      <c r="I18" s="448"/>
      <c r="J18" s="445"/>
      <c r="K18" s="451"/>
      <c r="L18" s="451"/>
      <c r="M18" s="448"/>
      <c r="N18" s="445"/>
      <c r="O18" s="451"/>
      <c r="P18" s="451"/>
      <c r="Q18" s="448"/>
      <c r="R18" s="445"/>
      <c r="S18" s="451"/>
      <c r="T18" s="451"/>
      <c r="U18" s="448"/>
      <c r="V18" s="445"/>
      <c r="W18" s="451"/>
      <c r="X18" s="451"/>
      <c r="Y18" s="448"/>
      <c r="Z18" s="445"/>
      <c r="AA18" s="451"/>
      <c r="AB18" s="451"/>
      <c r="AC18" s="448"/>
      <c r="AD18" s="445"/>
      <c r="AE18" s="451"/>
      <c r="AF18" s="451"/>
      <c r="AG18" s="448"/>
      <c r="AH18" s="445"/>
      <c r="AI18" s="451"/>
      <c r="AJ18" s="451"/>
      <c r="AK18" s="448"/>
      <c r="AL18" s="445"/>
      <c r="AM18" s="451"/>
      <c r="AN18" s="451"/>
      <c r="AO18" s="448"/>
      <c r="AP18" s="445"/>
      <c r="AQ18" s="451"/>
      <c r="AR18" s="451"/>
      <c r="AS18" s="448"/>
      <c r="AT18" s="445"/>
      <c r="AU18" s="451"/>
      <c r="AV18" s="451"/>
      <c r="AW18" s="448"/>
      <c r="AX18" s="445"/>
      <c r="AY18" s="451"/>
      <c r="AZ18" s="451"/>
      <c r="BA18" s="448"/>
      <c r="BB18" s="445"/>
      <c r="BC18" s="451"/>
      <c r="BD18" s="451"/>
      <c r="BE18" s="448"/>
      <c r="BF18" s="445"/>
      <c r="BG18" s="451"/>
      <c r="BH18" s="451"/>
      <c r="BI18" s="448"/>
      <c r="BJ18" s="445"/>
      <c r="BK18" s="451"/>
      <c r="BL18" s="451"/>
      <c r="BM18" s="448"/>
      <c r="BN18" s="445"/>
      <c r="BO18" s="451"/>
      <c r="BP18" s="451"/>
      <c r="BQ18" s="448"/>
      <c r="BR18" s="445"/>
      <c r="BS18" s="451"/>
      <c r="BT18" s="451"/>
      <c r="BU18" s="448"/>
      <c r="BV18" s="445"/>
      <c r="BW18" s="451"/>
      <c r="BX18" s="451"/>
      <c r="BY18" s="448"/>
      <c r="BZ18" s="445"/>
      <c r="CA18" s="451"/>
      <c r="CB18" s="451"/>
      <c r="CC18" s="448"/>
    </row>
    <row r="19" spans="1:81" x14ac:dyDescent="0.25">
      <c r="A19" s="61" t="s">
        <v>51</v>
      </c>
      <c r="B19" s="446"/>
      <c r="C19" s="452"/>
      <c r="D19" s="728"/>
      <c r="E19" s="449"/>
      <c r="F19" s="446"/>
      <c r="G19" s="452"/>
      <c r="H19" s="452"/>
      <c r="I19" s="449"/>
      <c r="J19" s="446"/>
      <c r="K19" s="452"/>
      <c r="L19" s="452"/>
      <c r="M19" s="449"/>
      <c r="N19" s="446"/>
      <c r="O19" s="452"/>
      <c r="P19" s="452"/>
      <c r="Q19" s="449"/>
      <c r="R19" s="446"/>
      <c r="S19" s="452"/>
      <c r="T19" s="452"/>
      <c r="U19" s="449"/>
      <c r="V19" s="446"/>
      <c r="W19" s="452"/>
      <c r="X19" s="452"/>
      <c r="Y19" s="449"/>
      <c r="Z19" s="446"/>
      <c r="AA19" s="452"/>
      <c r="AB19" s="452"/>
      <c r="AC19" s="449"/>
      <c r="AD19" s="446"/>
      <c r="AE19" s="452"/>
      <c r="AF19" s="452"/>
      <c r="AG19" s="449"/>
      <c r="AH19" s="446"/>
      <c r="AI19" s="452"/>
      <c r="AJ19" s="452"/>
      <c r="AK19" s="449"/>
      <c r="AL19" s="446"/>
      <c r="AM19" s="452"/>
      <c r="AN19" s="452"/>
      <c r="AO19" s="449"/>
      <c r="AP19" s="446"/>
      <c r="AQ19" s="452"/>
      <c r="AR19" s="452"/>
      <c r="AS19" s="449"/>
      <c r="AT19" s="446"/>
      <c r="AU19" s="452"/>
      <c r="AV19" s="452"/>
      <c r="AW19" s="449"/>
      <c r="AX19" s="446"/>
      <c r="AY19" s="452"/>
      <c r="AZ19" s="452"/>
      <c r="BA19" s="449"/>
      <c r="BB19" s="446"/>
      <c r="BC19" s="452"/>
      <c r="BD19" s="452"/>
      <c r="BE19" s="449"/>
      <c r="BF19" s="446"/>
      <c r="BG19" s="452"/>
      <c r="BH19" s="452"/>
      <c r="BI19" s="449"/>
      <c r="BJ19" s="446"/>
      <c r="BK19" s="452"/>
      <c r="BL19" s="452"/>
      <c r="BM19" s="449"/>
      <c r="BN19" s="446"/>
      <c r="BO19" s="452"/>
      <c r="BP19" s="452"/>
      <c r="BQ19" s="449"/>
      <c r="BR19" s="446"/>
      <c r="BS19" s="452"/>
      <c r="BT19" s="452"/>
      <c r="BU19" s="449"/>
      <c r="BV19" s="446"/>
      <c r="BW19" s="452"/>
      <c r="BX19" s="452"/>
      <c r="BY19" s="449"/>
      <c r="BZ19" s="446"/>
      <c r="CA19" s="452"/>
      <c r="CB19" s="452"/>
      <c r="CC19" s="449"/>
    </row>
    <row r="20" spans="1:81" x14ac:dyDescent="0.25">
      <c r="A20" s="61" t="s">
        <v>75</v>
      </c>
      <c r="B20" s="446"/>
      <c r="C20" s="452"/>
      <c r="D20" s="452"/>
      <c r="E20" s="449"/>
      <c r="F20" s="446"/>
      <c r="G20" s="452"/>
      <c r="H20" s="452"/>
      <c r="I20" s="449"/>
      <c r="J20" s="446"/>
      <c r="K20" s="452"/>
      <c r="L20" s="452"/>
      <c r="M20" s="449"/>
      <c r="N20" s="446"/>
      <c r="O20" s="452"/>
      <c r="P20" s="452"/>
      <c r="Q20" s="449"/>
      <c r="R20" s="446"/>
      <c r="S20" s="452"/>
      <c r="T20" s="452"/>
      <c r="U20" s="449"/>
      <c r="V20" s="446"/>
      <c r="W20" s="452"/>
      <c r="X20" s="452"/>
      <c r="Y20" s="449"/>
      <c r="Z20" s="446"/>
      <c r="AA20" s="452"/>
      <c r="AB20" s="452"/>
      <c r="AC20" s="449"/>
      <c r="AD20" s="446"/>
      <c r="AE20" s="452"/>
      <c r="AF20" s="452"/>
      <c r="AG20" s="449"/>
      <c r="AH20" s="446"/>
      <c r="AI20" s="452"/>
      <c r="AJ20" s="452"/>
      <c r="AK20" s="449"/>
      <c r="AL20" s="446"/>
      <c r="AM20" s="452"/>
      <c r="AN20" s="452"/>
      <c r="AO20" s="449"/>
      <c r="AP20" s="446"/>
      <c r="AQ20" s="452"/>
      <c r="AR20" s="452"/>
      <c r="AS20" s="449"/>
      <c r="AT20" s="446"/>
      <c r="AU20" s="452"/>
      <c r="AV20" s="452"/>
      <c r="AW20" s="449"/>
      <c r="AX20" s="446"/>
      <c r="AY20" s="452"/>
      <c r="AZ20" s="452"/>
      <c r="BA20" s="449"/>
      <c r="BB20" s="446"/>
      <c r="BC20" s="452"/>
      <c r="BD20" s="452"/>
      <c r="BE20" s="449"/>
      <c r="BF20" s="446"/>
      <c r="BG20" s="452"/>
      <c r="BH20" s="452"/>
      <c r="BI20" s="449"/>
      <c r="BJ20" s="446"/>
      <c r="BK20" s="452"/>
      <c r="BL20" s="452"/>
      <c r="BM20" s="449"/>
      <c r="BN20" s="446"/>
      <c r="BO20" s="452"/>
      <c r="BP20" s="452"/>
      <c r="BQ20" s="449"/>
      <c r="BR20" s="446"/>
      <c r="BS20" s="452"/>
      <c r="BT20" s="452"/>
      <c r="BU20" s="449"/>
      <c r="BV20" s="446"/>
      <c r="BW20" s="452"/>
      <c r="BX20" s="452"/>
      <c r="BY20" s="449"/>
      <c r="BZ20" s="446"/>
      <c r="CA20" s="452"/>
      <c r="CB20" s="452"/>
      <c r="CC20" s="449"/>
    </row>
    <row r="21" spans="1:81" x14ac:dyDescent="0.25">
      <c r="A21" s="61" t="s">
        <v>52</v>
      </c>
      <c r="B21" s="446"/>
      <c r="C21" s="452"/>
      <c r="D21" s="452"/>
      <c r="E21" s="449"/>
      <c r="F21" s="446"/>
      <c r="G21" s="452"/>
      <c r="H21" s="452"/>
      <c r="I21" s="449"/>
      <c r="J21" s="446"/>
      <c r="K21" s="452"/>
      <c r="L21" s="452"/>
      <c r="M21" s="449"/>
      <c r="N21" s="446"/>
      <c r="O21" s="452"/>
      <c r="P21" s="452"/>
      <c r="Q21" s="449"/>
      <c r="R21" s="446"/>
      <c r="S21" s="452"/>
      <c r="T21" s="452"/>
      <c r="U21" s="449"/>
      <c r="V21" s="446"/>
      <c r="W21" s="452"/>
      <c r="X21" s="452"/>
      <c r="Y21" s="449"/>
      <c r="Z21" s="446"/>
      <c r="AA21" s="452"/>
      <c r="AB21" s="452"/>
      <c r="AC21" s="449"/>
      <c r="AD21" s="446"/>
      <c r="AE21" s="452"/>
      <c r="AF21" s="452"/>
      <c r="AG21" s="449"/>
      <c r="AH21" s="446"/>
      <c r="AI21" s="452"/>
      <c r="AJ21" s="452"/>
      <c r="AK21" s="449"/>
      <c r="AL21" s="446"/>
      <c r="AM21" s="452"/>
      <c r="AN21" s="452"/>
      <c r="AO21" s="449"/>
      <c r="AP21" s="446"/>
      <c r="AQ21" s="452"/>
      <c r="AR21" s="452"/>
      <c r="AS21" s="449"/>
      <c r="AT21" s="446"/>
      <c r="AU21" s="452"/>
      <c r="AV21" s="452"/>
      <c r="AW21" s="449"/>
      <c r="AX21" s="446"/>
      <c r="AY21" s="452"/>
      <c r="AZ21" s="452"/>
      <c r="BA21" s="449"/>
      <c r="BB21" s="446"/>
      <c r="BC21" s="452"/>
      <c r="BD21" s="452"/>
      <c r="BE21" s="449"/>
      <c r="BF21" s="446"/>
      <c r="BG21" s="452"/>
      <c r="BH21" s="452"/>
      <c r="BI21" s="449"/>
      <c r="BJ21" s="446"/>
      <c r="BK21" s="452"/>
      <c r="BL21" s="452"/>
      <c r="BM21" s="449"/>
      <c r="BN21" s="446"/>
      <c r="BO21" s="452"/>
      <c r="BP21" s="452"/>
      <c r="BQ21" s="449"/>
      <c r="BR21" s="446"/>
      <c r="BS21" s="452"/>
      <c r="BT21" s="452"/>
      <c r="BU21" s="449"/>
      <c r="BV21" s="446"/>
      <c r="BW21" s="452"/>
      <c r="BX21" s="452"/>
      <c r="BY21" s="449"/>
      <c r="BZ21" s="446"/>
      <c r="CA21" s="452"/>
      <c r="CB21" s="452"/>
      <c r="CC21" s="449"/>
    </row>
    <row r="22" spans="1:81" x14ac:dyDescent="0.25">
      <c r="A22" s="61" t="s">
        <v>53</v>
      </c>
      <c r="B22" s="446"/>
      <c r="C22" s="452"/>
      <c r="D22" s="452"/>
      <c r="E22" s="449"/>
      <c r="F22" s="446"/>
      <c r="G22" s="452"/>
      <c r="H22" s="452"/>
      <c r="I22" s="449"/>
      <c r="J22" s="446"/>
      <c r="K22" s="452"/>
      <c r="L22" s="452"/>
      <c r="M22" s="449"/>
      <c r="N22" s="446"/>
      <c r="O22" s="452"/>
      <c r="P22" s="452"/>
      <c r="Q22" s="449"/>
      <c r="R22" s="446"/>
      <c r="S22" s="452"/>
      <c r="T22" s="452"/>
      <c r="U22" s="449"/>
      <c r="V22" s="446"/>
      <c r="W22" s="452"/>
      <c r="X22" s="452"/>
      <c r="Y22" s="449"/>
      <c r="Z22" s="446"/>
      <c r="AA22" s="452"/>
      <c r="AB22" s="452"/>
      <c r="AC22" s="449"/>
      <c r="AD22" s="446"/>
      <c r="AE22" s="452"/>
      <c r="AF22" s="452"/>
      <c r="AG22" s="449"/>
      <c r="AH22" s="446"/>
      <c r="AI22" s="452"/>
      <c r="AJ22" s="452"/>
      <c r="AK22" s="449"/>
      <c r="AL22" s="446"/>
      <c r="AM22" s="452"/>
      <c r="AN22" s="452"/>
      <c r="AO22" s="449"/>
      <c r="AP22" s="446"/>
      <c r="AQ22" s="452"/>
      <c r="AR22" s="452"/>
      <c r="AS22" s="449"/>
      <c r="AT22" s="446"/>
      <c r="AU22" s="452"/>
      <c r="AV22" s="452"/>
      <c r="AW22" s="449"/>
      <c r="AX22" s="446"/>
      <c r="AY22" s="452"/>
      <c r="AZ22" s="452"/>
      <c r="BA22" s="449"/>
      <c r="BB22" s="446"/>
      <c r="BC22" s="452"/>
      <c r="BD22" s="452"/>
      <c r="BE22" s="449"/>
      <c r="BF22" s="446"/>
      <c r="BG22" s="452"/>
      <c r="BH22" s="452"/>
      <c r="BI22" s="449"/>
      <c r="BJ22" s="446"/>
      <c r="BK22" s="452"/>
      <c r="BL22" s="452"/>
      <c r="BM22" s="449"/>
      <c r="BN22" s="446"/>
      <c r="BO22" s="452"/>
      <c r="BP22" s="452"/>
      <c r="BQ22" s="449"/>
      <c r="BR22" s="446"/>
      <c r="BS22" s="452"/>
      <c r="BT22" s="452"/>
      <c r="BU22" s="449"/>
      <c r="BV22" s="446"/>
      <c r="BW22" s="452"/>
      <c r="BX22" s="452"/>
      <c r="BY22" s="449"/>
      <c r="BZ22" s="446"/>
      <c r="CA22" s="452"/>
      <c r="CB22" s="452"/>
      <c r="CC22" s="449"/>
    </row>
    <row r="23" spans="1:81" x14ac:dyDescent="0.25">
      <c r="A23" s="61" t="s">
        <v>54</v>
      </c>
      <c r="B23" s="446"/>
      <c r="C23" s="452"/>
      <c r="D23" s="452"/>
      <c r="E23" s="449"/>
      <c r="F23" s="446"/>
      <c r="G23" s="452"/>
      <c r="H23" s="452"/>
      <c r="I23" s="449"/>
      <c r="J23" s="446"/>
      <c r="K23" s="452"/>
      <c r="L23" s="452"/>
      <c r="M23" s="449"/>
      <c r="N23" s="446"/>
      <c r="O23" s="452"/>
      <c r="P23" s="452"/>
      <c r="Q23" s="449"/>
      <c r="R23" s="446"/>
      <c r="S23" s="452"/>
      <c r="T23" s="452"/>
      <c r="U23" s="449"/>
      <c r="V23" s="446"/>
      <c r="W23" s="452"/>
      <c r="X23" s="452"/>
      <c r="Y23" s="449"/>
      <c r="Z23" s="446"/>
      <c r="AA23" s="452"/>
      <c r="AB23" s="452"/>
      <c r="AC23" s="449"/>
      <c r="AD23" s="446"/>
      <c r="AE23" s="452"/>
      <c r="AF23" s="452"/>
      <c r="AG23" s="449"/>
      <c r="AH23" s="446"/>
      <c r="AI23" s="452"/>
      <c r="AJ23" s="452"/>
      <c r="AK23" s="449"/>
      <c r="AL23" s="446"/>
      <c r="AM23" s="452"/>
      <c r="AN23" s="452"/>
      <c r="AO23" s="449"/>
      <c r="AP23" s="446"/>
      <c r="AQ23" s="452"/>
      <c r="AR23" s="452"/>
      <c r="AS23" s="449"/>
      <c r="AT23" s="446"/>
      <c r="AU23" s="452"/>
      <c r="AV23" s="452"/>
      <c r="AW23" s="449"/>
      <c r="AX23" s="446"/>
      <c r="AY23" s="452"/>
      <c r="AZ23" s="452"/>
      <c r="BA23" s="449"/>
      <c r="BB23" s="446"/>
      <c r="BC23" s="452"/>
      <c r="BD23" s="452"/>
      <c r="BE23" s="449"/>
      <c r="BF23" s="446"/>
      <c r="BG23" s="452"/>
      <c r="BH23" s="452"/>
      <c r="BI23" s="449"/>
      <c r="BJ23" s="446"/>
      <c r="BK23" s="452"/>
      <c r="BL23" s="452"/>
      <c r="BM23" s="449"/>
      <c r="BN23" s="446"/>
      <c r="BO23" s="452"/>
      <c r="BP23" s="452"/>
      <c r="BQ23" s="449"/>
      <c r="BR23" s="446"/>
      <c r="BS23" s="452"/>
      <c r="BT23" s="452"/>
      <c r="BU23" s="449"/>
      <c r="BV23" s="446"/>
      <c r="BW23" s="452"/>
      <c r="BX23" s="452"/>
      <c r="BY23" s="449"/>
      <c r="BZ23" s="446"/>
      <c r="CA23" s="452"/>
      <c r="CB23" s="452"/>
      <c r="CC23" s="449"/>
    </row>
    <row r="24" spans="1:81" x14ac:dyDescent="0.25">
      <c r="A24" s="61" t="s">
        <v>55</v>
      </c>
      <c r="B24" s="446"/>
      <c r="C24" s="452"/>
      <c r="D24" s="452"/>
      <c r="E24" s="449"/>
      <c r="F24" s="446"/>
      <c r="G24" s="452"/>
      <c r="H24" s="452"/>
      <c r="I24" s="449"/>
      <c r="J24" s="446"/>
      <c r="K24" s="452"/>
      <c r="L24" s="452"/>
      <c r="M24" s="449"/>
      <c r="N24" s="446"/>
      <c r="O24" s="452"/>
      <c r="P24" s="452"/>
      <c r="Q24" s="449"/>
      <c r="R24" s="446"/>
      <c r="S24" s="452"/>
      <c r="T24" s="452"/>
      <c r="U24" s="449"/>
      <c r="V24" s="446"/>
      <c r="W24" s="452"/>
      <c r="X24" s="452"/>
      <c r="Y24" s="449"/>
      <c r="Z24" s="446"/>
      <c r="AA24" s="452"/>
      <c r="AB24" s="452"/>
      <c r="AC24" s="449"/>
      <c r="AD24" s="446"/>
      <c r="AE24" s="452"/>
      <c r="AF24" s="452"/>
      <c r="AG24" s="449"/>
      <c r="AH24" s="446"/>
      <c r="AI24" s="452"/>
      <c r="AJ24" s="452"/>
      <c r="AK24" s="449"/>
      <c r="AL24" s="446"/>
      <c r="AM24" s="452"/>
      <c r="AN24" s="452"/>
      <c r="AO24" s="449"/>
      <c r="AP24" s="446"/>
      <c r="AQ24" s="452"/>
      <c r="AR24" s="452"/>
      <c r="AS24" s="449"/>
      <c r="AT24" s="446"/>
      <c r="AU24" s="452"/>
      <c r="AV24" s="452"/>
      <c r="AW24" s="449"/>
      <c r="AX24" s="446"/>
      <c r="AY24" s="452"/>
      <c r="AZ24" s="452"/>
      <c r="BA24" s="449"/>
      <c r="BB24" s="446"/>
      <c r="BC24" s="452"/>
      <c r="BD24" s="452"/>
      <c r="BE24" s="449"/>
      <c r="BF24" s="446"/>
      <c r="BG24" s="452"/>
      <c r="BH24" s="452"/>
      <c r="BI24" s="449"/>
      <c r="BJ24" s="446"/>
      <c r="BK24" s="452"/>
      <c r="BL24" s="452"/>
      <c r="BM24" s="449"/>
      <c r="BN24" s="446"/>
      <c r="BO24" s="452"/>
      <c r="BP24" s="452"/>
      <c r="BQ24" s="449"/>
      <c r="BR24" s="446"/>
      <c r="BS24" s="452"/>
      <c r="BT24" s="452"/>
      <c r="BU24" s="449"/>
      <c r="BV24" s="446"/>
      <c r="BW24" s="452"/>
      <c r="BX24" s="452"/>
      <c r="BY24" s="449"/>
      <c r="BZ24" s="446"/>
      <c r="CA24" s="452"/>
      <c r="CB24" s="452"/>
      <c r="CC24" s="449"/>
    </row>
    <row r="25" spans="1:81" x14ac:dyDescent="0.25">
      <c r="A25" s="61" t="s">
        <v>56</v>
      </c>
      <c r="B25" s="446"/>
      <c r="C25" s="452"/>
      <c r="D25" s="452"/>
      <c r="E25" s="449"/>
      <c r="F25" s="446"/>
      <c r="G25" s="452"/>
      <c r="H25" s="452"/>
      <c r="I25" s="449"/>
      <c r="J25" s="446"/>
      <c r="K25" s="452"/>
      <c r="L25" s="452"/>
      <c r="M25" s="449"/>
      <c r="N25" s="446"/>
      <c r="O25" s="452"/>
      <c r="P25" s="452"/>
      <c r="Q25" s="449"/>
      <c r="R25" s="446"/>
      <c r="S25" s="452"/>
      <c r="T25" s="452"/>
      <c r="U25" s="449"/>
      <c r="V25" s="446"/>
      <c r="W25" s="452"/>
      <c r="X25" s="452"/>
      <c r="Y25" s="449"/>
      <c r="Z25" s="446"/>
      <c r="AA25" s="452"/>
      <c r="AB25" s="452"/>
      <c r="AC25" s="449"/>
      <c r="AD25" s="446"/>
      <c r="AE25" s="452"/>
      <c r="AF25" s="452"/>
      <c r="AG25" s="449"/>
      <c r="AH25" s="446"/>
      <c r="AI25" s="452"/>
      <c r="AJ25" s="452"/>
      <c r="AK25" s="449"/>
      <c r="AL25" s="446"/>
      <c r="AM25" s="452"/>
      <c r="AN25" s="452"/>
      <c r="AO25" s="449"/>
      <c r="AP25" s="446"/>
      <c r="AQ25" s="452"/>
      <c r="AR25" s="452"/>
      <c r="AS25" s="449"/>
      <c r="AT25" s="446"/>
      <c r="AU25" s="452"/>
      <c r="AV25" s="452"/>
      <c r="AW25" s="449"/>
      <c r="AX25" s="446"/>
      <c r="AY25" s="452"/>
      <c r="AZ25" s="452"/>
      <c r="BA25" s="449"/>
      <c r="BB25" s="446"/>
      <c r="BC25" s="452"/>
      <c r="BD25" s="452"/>
      <c r="BE25" s="449"/>
      <c r="BF25" s="446"/>
      <c r="BG25" s="452"/>
      <c r="BH25" s="452"/>
      <c r="BI25" s="449"/>
      <c r="BJ25" s="446"/>
      <c r="BK25" s="452"/>
      <c r="BL25" s="452"/>
      <c r="BM25" s="449"/>
      <c r="BN25" s="446"/>
      <c r="BO25" s="452"/>
      <c r="BP25" s="452"/>
      <c r="BQ25" s="449"/>
      <c r="BR25" s="446"/>
      <c r="BS25" s="452"/>
      <c r="BT25" s="452"/>
      <c r="BU25" s="449"/>
      <c r="BV25" s="446"/>
      <c r="BW25" s="452"/>
      <c r="BX25" s="452"/>
      <c r="BY25" s="449"/>
      <c r="BZ25" s="446"/>
      <c r="CA25" s="452"/>
      <c r="CB25" s="452"/>
      <c r="CC25" s="449"/>
    </row>
    <row r="26" spans="1:81" ht="15" customHeight="1" x14ac:dyDescent="0.25">
      <c r="A26" s="61" t="s">
        <v>83</v>
      </c>
      <c r="B26" s="446"/>
      <c r="C26" s="452"/>
      <c r="D26" s="452"/>
      <c r="E26" s="449"/>
      <c r="F26" s="446"/>
      <c r="G26" s="452"/>
      <c r="H26" s="452"/>
      <c r="I26" s="449"/>
      <c r="J26" s="446"/>
      <c r="K26" s="452"/>
      <c r="L26" s="452"/>
      <c r="M26" s="449"/>
      <c r="N26" s="446"/>
      <c r="O26" s="452"/>
      <c r="P26" s="452"/>
      <c r="Q26" s="449"/>
      <c r="R26" s="446"/>
      <c r="S26" s="452"/>
      <c r="T26" s="452"/>
      <c r="U26" s="449"/>
      <c r="V26" s="446"/>
      <c r="W26" s="452"/>
      <c r="X26" s="452"/>
      <c r="Y26" s="449"/>
      <c r="Z26" s="446"/>
      <c r="AA26" s="452"/>
      <c r="AB26" s="452"/>
      <c r="AC26" s="449"/>
      <c r="AD26" s="446"/>
      <c r="AE26" s="452"/>
      <c r="AF26" s="452"/>
      <c r="AG26" s="449"/>
      <c r="AH26" s="446"/>
      <c r="AI26" s="452"/>
      <c r="AJ26" s="452"/>
      <c r="AK26" s="449"/>
      <c r="AL26" s="446"/>
      <c r="AM26" s="452"/>
      <c r="AN26" s="452"/>
      <c r="AO26" s="449"/>
      <c r="AP26" s="446"/>
      <c r="AQ26" s="452"/>
      <c r="AR26" s="452"/>
      <c r="AS26" s="449"/>
      <c r="AT26" s="446"/>
      <c r="AU26" s="452"/>
      <c r="AV26" s="452"/>
      <c r="AW26" s="449"/>
      <c r="AX26" s="446"/>
      <c r="AY26" s="452"/>
      <c r="AZ26" s="452"/>
      <c r="BA26" s="449"/>
      <c r="BB26" s="446"/>
      <c r="BC26" s="452"/>
      <c r="BD26" s="452"/>
      <c r="BE26" s="449"/>
      <c r="BF26" s="446"/>
      <c r="BG26" s="452"/>
      <c r="BH26" s="452"/>
      <c r="BI26" s="449"/>
      <c r="BJ26" s="446"/>
      <c r="BK26" s="452"/>
      <c r="BL26" s="452"/>
      <c r="BM26" s="449"/>
      <c r="BN26" s="446"/>
      <c r="BO26" s="452"/>
      <c r="BP26" s="452"/>
      <c r="BQ26" s="449"/>
      <c r="BR26" s="446"/>
      <c r="BS26" s="452"/>
      <c r="BT26" s="452"/>
      <c r="BU26" s="449"/>
      <c r="BV26" s="446"/>
      <c r="BW26" s="452"/>
      <c r="BX26" s="452"/>
      <c r="BY26" s="449"/>
      <c r="BZ26" s="446"/>
      <c r="CA26" s="452"/>
      <c r="CB26" s="452"/>
      <c r="CC26" s="449"/>
    </row>
    <row r="27" spans="1:81" x14ac:dyDescent="0.25">
      <c r="A27" s="61" t="s">
        <v>57</v>
      </c>
      <c r="B27" s="447"/>
      <c r="C27" s="453"/>
      <c r="D27" s="453"/>
      <c r="E27" s="450"/>
      <c r="F27" s="447"/>
      <c r="G27" s="453"/>
      <c r="H27" s="453"/>
      <c r="I27" s="450"/>
      <c r="J27" s="447"/>
      <c r="K27" s="453"/>
      <c r="L27" s="453"/>
      <c r="M27" s="450"/>
      <c r="N27" s="447"/>
      <c r="O27" s="453"/>
      <c r="P27" s="453"/>
      <c r="Q27" s="450"/>
      <c r="R27" s="447"/>
      <c r="S27" s="453"/>
      <c r="T27" s="453"/>
      <c r="U27" s="450"/>
      <c r="V27" s="447"/>
      <c r="W27" s="453"/>
      <c r="X27" s="453"/>
      <c r="Y27" s="450"/>
      <c r="Z27" s="447"/>
      <c r="AA27" s="453"/>
      <c r="AB27" s="453"/>
      <c r="AC27" s="450"/>
      <c r="AD27" s="447"/>
      <c r="AE27" s="453"/>
      <c r="AF27" s="453"/>
      <c r="AG27" s="450"/>
      <c r="AH27" s="447"/>
      <c r="AI27" s="453"/>
      <c r="AJ27" s="453"/>
      <c r="AK27" s="450"/>
      <c r="AL27" s="447"/>
      <c r="AM27" s="453"/>
      <c r="AN27" s="453"/>
      <c r="AO27" s="450"/>
      <c r="AP27" s="447"/>
      <c r="AQ27" s="453"/>
      <c r="AR27" s="453"/>
      <c r="AS27" s="450"/>
      <c r="AT27" s="447"/>
      <c r="AU27" s="453"/>
      <c r="AV27" s="453"/>
      <c r="AW27" s="450"/>
      <c r="AX27" s="447"/>
      <c r="AY27" s="453"/>
      <c r="AZ27" s="453"/>
      <c r="BA27" s="450"/>
      <c r="BB27" s="447"/>
      <c r="BC27" s="453"/>
      <c r="BD27" s="453"/>
      <c r="BE27" s="450"/>
      <c r="BF27" s="447"/>
      <c r="BG27" s="453"/>
      <c r="BH27" s="453"/>
      <c r="BI27" s="450"/>
      <c r="BJ27" s="447"/>
      <c r="BK27" s="453"/>
      <c r="BL27" s="453"/>
      <c r="BM27" s="450"/>
      <c r="BN27" s="447"/>
      <c r="BO27" s="453"/>
      <c r="BP27" s="453"/>
      <c r="BQ27" s="450"/>
      <c r="BR27" s="447"/>
      <c r="BS27" s="453"/>
      <c r="BT27" s="453"/>
      <c r="BU27" s="450"/>
      <c r="BV27" s="447"/>
      <c r="BW27" s="453"/>
      <c r="BX27" s="453"/>
      <c r="BY27" s="450"/>
      <c r="BZ27" s="447"/>
      <c r="CA27" s="453"/>
      <c r="CB27" s="453"/>
      <c r="CC27" s="450"/>
    </row>
    <row r="28" spans="1:81" ht="15.75" customHeight="1" x14ac:dyDescent="0.3">
      <c r="A28" s="682" t="s">
        <v>446</v>
      </c>
      <c r="B28" s="454">
        <f t="shared" ref="B28:AG28" si="0">SUM(B18:B27)</f>
        <v>0</v>
      </c>
      <c r="C28" s="455">
        <f t="shared" si="0"/>
        <v>0</v>
      </c>
      <c r="D28" s="455">
        <f t="shared" si="0"/>
        <v>0</v>
      </c>
      <c r="E28" s="456">
        <f t="shared" si="0"/>
        <v>0</v>
      </c>
      <c r="F28" s="454">
        <f t="shared" si="0"/>
        <v>0</v>
      </c>
      <c r="G28" s="455">
        <f t="shared" si="0"/>
        <v>0</v>
      </c>
      <c r="H28" s="455">
        <f t="shared" si="0"/>
        <v>0</v>
      </c>
      <c r="I28" s="456">
        <f t="shared" si="0"/>
        <v>0</v>
      </c>
      <c r="J28" s="454">
        <f t="shared" si="0"/>
        <v>0</v>
      </c>
      <c r="K28" s="455">
        <f t="shared" si="0"/>
        <v>0</v>
      </c>
      <c r="L28" s="455">
        <f t="shared" si="0"/>
        <v>0</v>
      </c>
      <c r="M28" s="456">
        <f t="shared" si="0"/>
        <v>0</v>
      </c>
      <c r="N28" s="454">
        <f t="shared" si="0"/>
        <v>0</v>
      </c>
      <c r="O28" s="455">
        <f t="shared" si="0"/>
        <v>0</v>
      </c>
      <c r="P28" s="455">
        <f t="shared" si="0"/>
        <v>0</v>
      </c>
      <c r="Q28" s="456">
        <f t="shared" si="0"/>
        <v>0</v>
      </c>
      <c r="R28" s="454">
        <f t="shared" si="0"/>
        <v>0</v>
      </c>
      <c r="S28" s="455">
        <f t="shared" si="0"/>
        <v>0</v>
      </c>
      <c r="T28" s="455">
        <f t="shared" si="0"/>
        <v>0</v>
      </c>
      <c r="U28" s="456">
        <f t="shared" si="0"/>
        <v>0</v>
      </c>
      <c r="V28" s="454">
        <f t="shared" si="0"/>
        <v>0</v>
      </c>
      <c r="W28" s="455">
        <f t="shared" si="0"/>
        <v>0</v>
      </c>
      <c r="X28" s="455">
        <f t="shared" si="0"/>
        <v>0</v>
      </c>
      <c r="Y28" s="456">
        <f t="shared" si="0"/>
        <v>0</v>
      </c>
      <c r="Z28" s="454">
        <f t="shared" si="0"/>
        <v>0</v>
      </c>
      <c r="AA28" s="455">
        <f t="shared" si="0"/>
        <v>0</v>
      </c>
      <c r="AB28" s="455">
        <f t="shared" si="0"/>
        <v>0</v>
      </c>
      <c r="AC28" s="456">
        <f t="shared" si="0"/>
        <v>0</v>
      </c>
      <c r="AD28" s="454">
        <f t="shared" si="0"/>
        <v>0</v>
      </c>
      <c r="AE28" s="455">
        <f t="shared" si="0"/>
        <v>0</v>
      </c>
      <c r="AF28" s="455">
        <f t="shared" si="0"/>
        <v>0</v>
      </c>
      <c r="AG28" s="456">
        <f t="shared" si="0"/>
        <v>0</v>
      </c>
      <c r="AH28" s="454">
        <f t="shared" ref="AH28:BM28" si="1">SUM(AH18:AH27)</f>
        <v>0</v>
      </c>
      <c r="AI28" s="455">
        <f t="shared" si="1"/>
        <v>0</v>
      </c>
      <c r="AJ28" s="455">
        <f t="shared" si="1"/>
        <v>0</v>
      </c>
      <c r="AK28" s="456">
        <f t="shared" si="1"/>
        <v>0</v>
      </c>
      <c r="AL28" s="454">
        <f t="shared" si="1"/>
        <v>0</v>
      </c>
      <c r="AM28" s="455">
        <f t="shared" si="1"/>
        <v>0</v>
      </c>
      <c r="AN28" s="455">
        <f t="shared" si="1"/>
        <v>0</v>
      </c>
      <c r="AO28" s="456">
        <f t="shared" si="1"/>
        <v>0</v>
      </c>
      <c r="AP28" s="454">
        <f t="shared" si="1"/>
        <v>0</v>
      </c>
      <c r="AQ28" s="455">
        <f t="shared" si="1"/>
        <v>0</v>
      </c>
      <c r="AR28" s="455">
        <f t="shared" si="1"/>
        <v>0</v>
      </c>
      <c r="AS28" s="456">
        <f t="shared" si="1"/>
        <v>0</v>
      </c>
      <c r="AT28" s="454">
        <f t="shared" si="1"/>
        <v>0</v>
      </c>
      <c r="AU28" s="455">
        <f t="shared" si="1"/>
        <v>0</v>
      </c>
      <c r="AV28" s="455">
        <f t="shared" si="1"/>
        <v>0</v>
      </c>
      <c r="AW28" s="456">
        <f t="shared" si="1"/>
        <v>0</v>
      </c>
      <c r="AX28" s="454">
        <f t="shared" si="1"/>
        <v>0</v>
      </c>
      <c r="AY28" s="455">
        <f t="shared" si="1"/>
        <v>0</v>
      </c>
      <c r="AZ28" s="455">
        <f t="shared" si="1"/>
        <v>0</v>
      </c>
      <c r="BA28" s="456">
        <f t="shared" si="1"/>
        <v>0</v>
      </c>
      <c r="BB28" s="454">
        <f t="shared" si="1"/>
        <v>0</v>
      </c>
      <c r="BC28" s="455">
        <f t="shared" si="1"/>
        <v>0</v>
      </c>
      <c r="BD28" s="455">
        <f t="shared" si="1"/>
        <v>0</v>
      </c>
      <c r="BE28" s="456">
        <f t="shared" si="1"/>
        <v>0</v>
      </c>
      <c r="BF28" s="454">
        <f t="shared" si="1"/>
        <v>0</v>
      </c>
      <c r="BG28" s="455">
        <f t="shared" si="1"/>
        <v>0</v>
      </c>
      <c r="BH28" s="455">
        <f t="shared" si="1"/>
        <v>0</v>
      </c>
      <c r="BI28" s="456">
        <f t="shared" si="1"/>
        <v>0</v>
      </c>
      <c r="BJ28" s="454">
        <f t="shared" si="1"/>
        <v>0</v>
      </c>
      <c r="BK28" s="455">
        <f t="shared" si="1"/>
        <v>0</v>
      </c>
      <c r="BL28" s="455">
        <f t="shared" si="1"/>
        <v>0</v>
      </c>
      <c r="BM28" s="456">
        <f t="shared" si="1"/>
        <v>0</v>
      </c>
      <c r="BN28" s="454">
        <f t="shared" ref="BN28:CC28" si="2">SUM(BN18:BN27)</f>
        <v>0</v>
      </c>
      <c r="BO28" s="455">
        <f t="shared" si="2"/>
        <v>0</v>
      </c>
      <c r="BP28" s="455">
        <f t="shared" si="2"/>
        <v>0</v>
      </c>
      <c r="BQ28" s="456">
        <f t="shared" si="2"/>
        <v>0</v>
      </c>
      <c r="BR28" s="454">
        <f t="shared" si="2"/>
        <v>0</v>
      </c>
      <c r="BS28" s="455">
        <f t="shared" si="2"/>
        <v>0</v>
      </c>
      <c r="BT28" s="455">
        <f t="shared" si="2"/>
        <v>0</v>
      </c>
      <c r="BU28" s="456">
        <f t="shared" si="2"/>
        <v>0</v>
      </c>
      <c r="BV28" s="454">
        <f t="shared" si="2"/>
        <v>0</v>
      </c>
      <c r="BW28" s="455">
        <f t="shared" si="2"/>
        <v>0</v>
      </c>
      <c r="BX28" s="455">
        <f t="shared" si="2"/>
        <v>0</v>
      </c>
      <c r="BY28" s="456">
        <f t="shared" si="2"/>
        <v>0</v>
      </c>
      <c r="BZ28" s="454">
        <f t="shared" si="2"/>
        <v>0</v>
      </c>
      <c r="CA28" s="455">
        <f t="shared" si="2"/>
        <v>0</v>
      </c>
      <c r="CB28" s="455">
        <f t="shared" si="2"/>
        <v>0</v>
      </c>
      <c r="CC28" s="456">
        <f t="shared" si="2"/>
        <v>0</v>
      </c>
    </row>
    <row r="29" spans="1:81" ht="15.75" customHeight="1" x14ac:dyDescent="0.25">
      <c r="A29" s="684" t="s">
        <v>447</v>
      </c>
      <c r="B29" s="457"/>
      <c r="C29" s="458"/>
      <c r="D29" s="458"/>
      <c r="E29" s="459"/>
      <c r="F29" s="457"/>
      <c r="G29" s="458"/>
      <c r="H29" s="458"/>
      <c r="I29" s="459"/>
      <c r="J29" s="457"/>
      <c r="K29" s="458"/>
      <c r="L29" s="458"/>
      <c r="M29" s="459"/>
      <c r="N29" s="457"/>
      <c r="O29" s="458"/>
      <c r="P29" s="458"/>
      <c r="Q29" s="459"/>
      <c r="R29" s="457"/>
      <c r="S29" s="458"/>
      <c r="T29" s="458"/>
      <c r="U29" s="459"/>
      <c r="V29" s="457"/>
      <c r="W29" s="458"/>
      <c r="X29" s="458"/>
      <c r="Y29" s="459"/>
      <c r="Z29" s="457"/>
      <c r="AA29" s="458"/>
      <c r="AB29" s="458"/>
      <c r="AC29" s="459"/>
      <c r="AD29" s="457"/>
      <c r="AE29" s="458"/>
      <c r="AF29" s="458"/>
      <c r="AG29" s="459"/>
      <c r="AH29" s="457"/>
      <c r="AI29" s="458"/>
      <c r="AJ29" s="458"/>
      <c r="AK29" s="459"/>
      <c r="AL29" s="457"/>
      <c r="AM29" s="458"/>
      <c r="AN29" s="458"/>
      <c r="AO29" s="459"/>
      <c r="AP29" s="457"/>
      <c r="AQ29" s="458"/>
      <c r="AR29" s="458"/>
      <c r="AS29" s="459"/>
      <c r="AT29" s="457"/>
      <c r="AU29" s="458"/>
      <c r="AV29" s="458"/>
      <c r="AW29" s="459"/>
      <c r="AX29" s="457"/>
      <c r="AY29" s="458"/>
      <c r="AZ29" s="458"/>
      <c r="BA29" s="459"/>
      <c r="BB29" s="457"/>
      <c r="BC29" s="458"/>
      <c r="BD29" s="458"/>
      <c r="BE29" s="459"/>
      <c r="BF29" s="457"/>
      <c r="BG29" s="458"/>
      <c r="BH29" s="458"/>
      <c r="BI29" s="459"/>
      <c r="BJ29" s="457"/>
      <c r="BK29" s="458"/>
      <c r="BL29" s="458"/>
      <c r="BM29" s="459"/>
      <c r="BN29" s="457"/>
      <c r="BO29" s="458"/>
      <c r="BP29" s="458"/>
      <c r="BQ29" s="459"/>
      <c r="BR29" s="457"/>
      <c r="BS29" s="458"/>
      <c r="BT29" s="458"/>
      <c r="BU29" s="459"/>
      <c r="BV29" s="457"/>
      <c r="BW29" s="458"/>
      <c r="BX29" s="458"/>
      <c r="BY29" s="459"/>
      <c r="BZ29" s="457"/>
      <c r="CA29" s="458"/>
      <c r="CB29" s="458"/>
      <c r="CC29" s="459"/>
    </row>
    <row r="30" spans="1:81" ht="15.75" customHeight="1" x14ac:dyDescent="0.3">
      <c r="A30" s="683" t="s">
        <v>448</v>
      </c>
      <c r="B30" s="478">
        <f>B28+B29</f>
        <v>0</v>
      </c>
      <c r="C30" s="479">
        <f t="shared" ref="C30:BN30" si="3">C28+C29</f>
        <v>0</v>
      </c>
      <c r="D30" s="479">
        <f t="shared" si="3"/>
        <v>0</v>
      </c>
      <c r="E30" s="480">
        <f t="shared" si="3"/>
        <v>0</v>
      </c>
      <c r="F30" s="478">
        <f t="shared" si="3"/>
        <v>0</v>
      </c>
      <c r="G30" s="479">
        <f t="shared" si="3"/>
        <v>0</v>
      </c>
      <c r="H30" s="479">
        <f t="shared" si="3"/>
        <v>0</v>
      </c>
      <c r="I30" s="480">
        <f t="shared" si="3"/>
        <v>0</v>
      </c>
      <c r="J30" s="478">
        <f t="shared" si="3"/>
        <v>0</v>
      </c>
      <c r="K30" s="479">
        <f t="shared" si="3"/>
        <v>0</v>
      </c>
      <c r="L30" s="479">
        <f t="shared" si="3"/>
        <v>0</v>
      </c>
      <c r="M30" s="480">
        <f t="shared" si="3"/>
        <v>0</v>
      </c>
      <c r="N30" s="478">
        <f t="shared" si="3"/>
        <v>0</v>
      </c>
      <c r="O30" s="479">
        <f t="shared" si="3"/>
        <v>0</v>
      </c>
      <c r="P30" s="479">
        <f t="shared" si="3"/>
        <v>0</v>
      </c>
      <c r="Q30" s="480">
        <f t="shared" si="3"/>
        <v>0</v>
      </c>
      <c r="R30" s="478">
        <f t="shared" si="3"/>
        <v>0</v>
      </c>
      <c r="S30" s="479">
        <f t="shared" si="3"/>
        <v>0</v>
      </c>
      <c r="T30" s="479">
        <f t="shared" si="3"/>
        <v>0</v>
      </c>
      <c r="U30" s="480">
        <f t="shared" si="3"/>
        <v>0</v>
      </c>
      <c r="V30" s="478">
        <f t="shared" si="3"/>
        <v>0</v>
      </c>
      <c r="W30" s="479">
        <f t="shared" si="3"/>
        <v>0</v>
      </c>
      <c r="X30" s="479">
        <f t="shared" si="3"/>
        <v>0</v>
      </c>
      <c r="Y30" s="480">
        <f t="shared" si="3"/>
        <v>0</v>
      </c>
      <c r="Z30" s="478">
        <f t="shared" si="3"/>
        <v>0</v>
      </c>
      <c r="AA30" s="479">
        <f t="shared" si="3"/>
        <v>0</v>
      </c>
      <c r="AB30" s="479">
        <f t="shared" si="3"/>
        <v>0</v>
      </c>
      <c r="AC30" s="480">
        <f t="shared" si="3"/>
        <v>0</v>
      </c>
      <c r="AD30" s="478">
        <f t="shared" si="3"/>
        <v>0</v>
      </c>
      <c r="AE30" s="479">
        <f t="shared" si="3"/>
        <v>0</v>
      </c>
      <c r="AF30" s="479">
        <f t="shared" si="3"/>
        <v>0</v>
      </c>
      <c r="AG30" s="480">
        <f t="shared" si="3"/>
        <v>0</v>
      </c>
      <c r="AH30" s="478">
        <f t="shared" si="3"/>
        <v>0</v>
      </c>
      <c r="AI30" s="479">
        <f t="shared" si="3"/>
        <v>0</v>
      </c>
      <c r="AJ30" s="479">
        <f t="shared" si="3"/>
        <v>0</v>
      </c>
      <c r="AK30" s="480">
        <f t="shared" si="3"/>
        <v>0</v>
      </c>
      <c r="AL30" s="478">
        <f t="shared" si="3"/>
        <v>0</v>
      </c>
      <c r="AM30" s="479">
        <f t="shared" si="3"/>
        <v>0</v>
      </c>
      <c r="AN30" s="479">
        <f t="shared" si="3"/>
        <v>0</v>
      </c>
      <c r="AO30" s="480">
        <f t="shared" si="3"/>
        <v>0</v>
      </c>
      <c r="AP30" s="478">
        <f t="shared" si="3"/>
        <v>0</v>
      </c>
      <c r="AQ30" s="479">
        <f t="shared" si="3"/>
        <v>0</v>
      </c>
      <c r="AR30" s="479">
        <f t="shared" si="3"/>
        <v>0</v>
      </c>
      <c r="AS30" s="480">
        <f t="shared" si="3"/>
        <v>0</v>
      </c>
      <c r="AT30" s="478">
        <f t="shared" si="3"/>
        <v>0</v>
      </c>
      <c r="AU30" s="479">
        <f t="shared" si="3"/>
        <v>0</v>
      </c>
      <c r="AV30" s="479">
        <f t="shared" si="3"/>
        <v>0</v>
      </c>
      <c r="AW30" s="480">
        <f t="shared" si="3"/>
        <v>0</v>
      </c>
      <c r="AX30" s="478">
        <f t="shared" si="3"/>
        <v>0</v>
      </c>
      <c r="AY30" s="479">
        <f t="shared" si="3"/>
        <v>0</v>
      </c>
      <c r="AZ30" s="479">
        <f t="shared" si="3"/>
        <v>0</v>
      </c>
      <c r="BA30" s="480">
        <f t="shared" si="3"/>
        <v>0</v>
      </c>
      <c r="BB30" s="478">
        <f t="shared" si="3"/>
        <v>0</v>
      </c>
      <c r="BC30" s="479">
        <f t="shared" si="3"/>
        <v>0</v>
      </c>
      <c r="BD30" s="479">
        <f t="shared" si="3"/>
        <v>0</v>
      </c>
      <c r="BE30" s="480">
        <f t="shared" si="3"/>
        <v>0</v>
      </c>
      <c r="BF30" s="478">
        <f t="shared" si="3"/>
        <v>0</v>
      </c>
      <c r="BG30" s="479">
        <f t="shared" si="3"/>
        <v>0</v>
      </c>
      <c r="BH30" s="479">
        <f t="shared" si="3"/>
        <v>0</v>
      </c>
      <c r="BI30" s="480">
        <f t="shared" si="3"/>
        <v>0</v>
      </c>
      <c r="BJ30" s="478">
        <f t="shared" si="3"/>
        <v>0</v>
      </c>
      <c r="BK30" s="479">
        <f t="shared" si="3"/>
        <v>0</v>
      </c>
      <c r="BL30" s="479">
        <f t="shared" si="3"/>
        <v>0</v>
      </c>
      <c r="BM30" s="480">
        <f t="shared" si="3"/>
        <v>0</v>
      </c>
      <c r="BN30" s="478">
        <f t="shared" si="3"/>
        <v>0</v>
      </c>
      <c r="BO30" s="479">
        <f t="shared" ref="BO30:CC30" si="4">BO28+BO29</f>
        <v>0</v>
      </c>
      <c r="BP30" s="479">
        <f t="shared" si="4"/>
        <v>0</v>
      </c>
      <c r="BQ30" s="480">
        <f t="shared" si="4"/>
        <v>0</v>
      </c>
      <c r="BR30" s="478">
        <f t="shared" si="4"/>
        <v>0</v>
      </c>
      <c r="BS30" s="479">
        <f t="shared" si="4"/>
        <v>0</v>
      </c>
      <c r="BT30" s="479">
        <f t="shared" si="4"/>
        <v>0</v>
      </c>
      <c r="BU30" s="480">
        <f t="shared" si="4"/>
        <v>0</v>
      </c>
      <c r="BV30" s="478">
        <f t="shared" si="4"/>
        <v>0</v>
      </c>
      <c r="BW30" s="479">
        <f t="shared" si="4"/>
        <v>0</v>
      </c>
      <c r="BX30" s="479">
        <f t="shared" si="4"/>
        <v>0</v>
      </c>
      <c r="BY30" s="480">
        <f t="shared" si="4"/>
        <v>0</v>
      </c>
      <c r="BZ30" s="478">
        <f t="shared" si="4"/>
        <v>0</v>
      </c>
      <c r="CA30" s="479">
        <f t="shared" si="4"/>
        <v>0</v>
      </c>
      <c r="CB30" s="479">
        <f t="shared" si="4"/>
        <v>0</v>
      </c>
      <c r="CC30" s="480">
        <f t="shared" si="4"/>
        <v>0</v>
      </c>
    </row>
    <row r="31" spans="1:81" ht="30.6" thickBot="1" x14ac:dyDescent="0.3">
      <c r="A31" s="484" t="s">
        <v>76</v>
      </c>
      <c r="B31" s="481"/>
      <c r="C31" s="482"/>
      <c r="D31" s="482"/>
      <c r="E31" s="483"/>
      <c r="F31" s="481"/>
      <c r="G31" s="482"/>
      <c r="H31" s="482"/>
      <c r="I31" s="483"/>
      <c r="J31" s="481"/>
      <c r="K31" s="482"/>
      <c r="L31" s="482"/>
      <c r="M31" s="483"/>
      <c r="N31" s="481"/>
      <c r="O31" s="482"/>
      <c r="P31" s="482"/>
      <c r="Q31" s="483"/>
      <c r="R31" s="481"/>
      <c r="S31" s="482"/>
      <c r="T31" s="482"/>
      <c r="U31" s="483"/>
      <c r="V31" s="481"/>
      <c r="W31" s="482"/>
      <c r="X31" s="482"/>
      <c r="Y31" s="483"/>
      <c r="Z31" s="481"/>
      <c r="AA31" s="482"/>
      <c r="AB31" s="482"/>
      <c r="AC31" s="483"/>
      <c r="AD31" s="481"/>
      <c r="AE31" s="482"/>
      <c r="AF31" s="482"/>
      <c r="AG31" s="483"/>
      <c r="AH31" s="481"/>
      <c r="AI31" s="482"/>
      <c r="AJ31" s="482"/>
      <c r="AK31" s="483"/>
      <c r="AL31" s="481"/>
      <c r="AM31" s="482"/>
      <c r="AN31" s="482"/>
      <c r="AO31" s="483"/>
      <c r="AP31" s="481"/>
      <c r="AQ31" s="482"/>
      <c r="AR31" s="482"/>
      <c r="AS31" s="483"/>
      <c r="AT31" s="481"/>
      <c r="AU31" s="482"/>
      <c r="AV31" s="482"/>
      <c r="AW31" s="483"/>
      <c r="AX31" s="481"/>
      <c r="AY31" s="482"/>
      <c r="AZ31" s="482"/>
      <c r="BA31" s="483"/>
      <c r="BB31" s="481"/>
      <c r="BC31" s="482"/>
      <c r="BD31" s="482"/>
      <c r="BE31" s="483"/>
      <c r="BF31" s="481"/>
      <c r="BG31" s="482"/>
      <c r="BH31" s="482"/>
      <c r="BI31" s="483"/>
      <c r="BJ31" s="481"/>
      <c r="BK31" s="482"/>
      <c r="BL31" s="482"/>
      <c r="BM31" s="483"/>
      <c r="BN31" s="481"/>
      <c r="BO31" s="482"/>
      <c r="BP31" s="482"/>
      <c r="BQ31" s="483"/>
      <c r="BR31" s="481"/>
      <c r="BS31" s="482"/>
      <c r="BT31" s="482"/>
      <c r="BU31" s="483"/>
      <c r="BV31" s="481"/>
      <c r="BW31" s="482"/>
      <c r="BX31" s="482"/>
      <c r="BY31" s="483"/>
      <c r="BZ31" s="481"/>
      <c r="CA31" s="482"/>
      <c r="CB31" s="482"/>
      <c r="CC31" s="483"/>
    </row>
    <row r="32" spans="1:81" ht="15.75" customHeight="1" x14ac:dyDescent="0.25">
      <c r="A32" s="57"/>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row>
    <row r="33" spans="1:94" ht="15.75" customHeight="1" x14ac:dyDescent="0.25">
      <c r="A33" s="14" t="s">
        <v>84</v>
      </c>
      <c r="B33" s="20"/>
      <c r="C33" s="20"/>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row>
    <row r="34" spans="1:94" ht="15.75" customHeight="1" x14ac:dyDescent="0.25">
      <c r="A34" s="20"/>
      <c r="B34" s="20"/>
      <c r="C34" s="20"/>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row>
    <row r="35" spans="1:94" ht="15.75" customHeight="1" x14ac:dyDescent="0.25">
      <c r="A35" s="283" t="s">
        <v>85</v>
      </c>
      <c r="B35" s="474" t="s">
        <v>351</v>
      </c>
      <c r="C35" s="470"/>
      <c r="D35" s="114"/>
      <c r="E35" s="114" t="s">
        <v>86</v>
      </c>
      <c r="F35" s="115"/>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row>
    <row r="36" spans="1:94" ht="15.75" customHeight="1" x14ac:dyDescent="0.25">
      <c r="A36" s="460"/>
      <c r="B36" s="475"/>
      <c r="C36" s="471"/>
      <c r="D36" s="469"/>
      <c r="E36" s="461"/>
      <c r="F36" s="462"/>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row>
    <row r="37" spans="1:94" ht="15.75" customHeight="1" x14ac:dyDescent="0.25">
      <c r="A37" s="466"/>
      <c r="B37" s="476"/>
      <c r="C37" s="472"/>
      <c r="D37" s="467"/>
      <c r="E37" s="467"/>
      <c r="F37" s="468"/>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row>
    <row r="38" spans="1:94" ht="15.75" customHeight="1" x14ac:dyDescent="0.25">
      <c r="A38" s="466"/>
      <c r="B38" s="476"/>
      <c r="C38" s="472"/>
      <c r="D38" s="467"/>
      <c r="E38" s="467"/>
      <c r="F38" s="468"/>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row>
    <row r="39" spans="1:94" ht="15.75" customHeight="1" x14ac:dyDescent="0.25">
      <c r="A39" s="466"/>
      <c r="B39" s="476"/>
      <c r="C39" s="472"/>
      <c r="D39" s="467"/>
      <c r="E39" s="467"/>
      <c r="F39" s="468"/>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row>
    <row r="40" spans="1:94" ht="15.75" customHeight="1" x14ac:dyDescent="0.25">
      <c r="A40" s="466"/>
      <c r="B40" s="476"/>
      <c r="C40" s="472"/>
      <c r="D40" s="467"/>
      <c r="E40" s="467"/>
      <c r="F40" s="468"/>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row>
    <row r="41" spans="1:94" ht="15.75" customHeight="1" x14ac:dyDescent="0.25">
      <c r="A41" s="463"/>
      <c r="B41" s="477"/>
      <c r="C41" s="473"/>
      <c r="D41" s="464"/>
      <c r="E41" s="464"/>
      <c r="F41" s="465"/>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row>
    <row r="42" spans="1:94" ht="15.75" customHeight="1" x14ac:dyDescent="0.25">
      <c r="A42" s="57"/>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row>
    <row r="43" spans="1:94" ht="16.2" thickBot="1" x14ac:dyDescent="0.35">
      <c r="A43" s="77" t="s">
        <v>348</v>
      </c>
      <c r="B43" s="41"/>
      <c r="C43" s="41"/>
      <c r="D43" s="41"/>
      <c r="E43" s="41"/>
      <c r="F43" s="76"/>
    </row>
    <row r="44" spans="1:94" ht="15.6" x14ac:dyDescent="0.3">
      <c r="A44" s="142" t="s">
        <v>73</v>
      </c>
      <c r="B44" s="116"/>
      <c r="C44" s="117"/>
      <c r="D44" s="118">
        <v>1</v>
      </c>
      <c r="E44" s="119"/>
      <c r="F44" s="116"/>
      <c r="G44" s="143"/>
      <c r="H44" s="118">
        <v>2</v>
      </c>
      <c r="I44" s="119"/>
      <c r="J44" s="144"/>
      <c r="K44" s="143"/>
      <c r="L44" s="145">
        <v>3</v>
      </c>
      <c r="M44" s="119"/>
      <c r="N44" s="116"/>
      <c r="O44" s="143"/>
      <c r="P44" s="146">
        <v>4</v>
      </c>
      <c r="Q44" s="147"/>
      <c r="R44" s="116"/>
      <c r="S44" s="143"/>
      <c r="T44" s="118">
        <v>5</v>
      </c>
      <c r="U44" s="119"/>
      <c r="V44" s="116"/>
      <c r="W44" s="143"/>
      <c r="X44" s="118">
        <v>6</v>
      </c>
      <c r="Y44" s="119"/>
      <c r="Z44" s="144"/>
      <c r="AA44" s="143"/>
      <c r="AB44" s="118">
        <v>7</v>
      </c>
      <c r="AC44" s="119"/>
      <c r="AD44" s="116"/>
      <c r="AE44" s="148"/>
      <c r="AF44" s="121">
        <v>8</v>
      </c>
      <c r="AG44" s="119"/>
      <c r="AH44" s="116"/>
      <c r="AI44" s="148"/>
      <c r="AJ44" s="121">
        <v>9</v>
      </c>
      <c r="AK44" s="119"/>
      <c r="AL44" s="116"/>
      <c r="AM44" s="148"/>
      <c r="AN44" s="121">
        <v>10</v>
      </c>
      <c r="AO44" s="119"/>
      <c r="AP44" s="116"/>
      <c r="AQ44" s="148"/>
      <c r="AR44" s="121">
        <v>11</v>
      </c>
      <c r="AS44" s="119"/>
      <c r="AT44" s="116"/>
      <c r="AU44" s="148"/>
      <c r="AV44" s="121">
        <v>12</v>
      </c>
      <c r="AW44" s="119"/>
      <c r="AX44" s="116"/>
      <c r="AY44" s="148"/>
      <c r="AZ44" s="121">
        <v>13</v>
      </c>
      <c r="BA44" s="119"/>
      <c r="BB44" s="116"/>
      <c r="BC44" s="148"/>
      <c r="BD44" s="121">
        <v>14</v>
      </c>
      <c r="BE44" s="119"/>
      <c r="BF44" s="116"/>
      <c r="BG44" s="148"/>
      <c r="BH44" s="118">
        <v>15</v>
      </c>
      <c r="BI44" s="119"/>
      <c r="BJ44" s="116"/>
      <c r="BK44" s="148"/>
      <c r="BL44" s="121">
        <v>16</v>
      </c>
      <c r="BM44" s="119"/>
      <c r="BN44" s="116"/>
      <c r="BO44" s="148"/>
      <c r="BP44" s="121">
        <v>17</v>
      </c>
      <c r="BQ44" s="119"/>
      <c r="BR44" s="116"/>
      <c r="BS44" s="143"/>
      <c r="BT44" s="121">
        <v>18</v>
      </c>
      <c r="BU44" s="119"/>
      <c r="BV44" s="116"/>
      <c r="BW44" s="143"/>
      <c r="BX44" s="121">
        <v>19</v>
      </c>
      <c r="BY44" s="119"/>
      <c r="BZ44" s="116"/>
      <c r="CA44" s="117" t="s">
        <v>166</v>
      </c>
      <c r="CB44" s="148"/>
      <c r="CC44" s="119"/>
    </row>
    <row r="45" spans="1:94" ht="15.6" x14ac:dyDescent="0.25">
      <c r="A45" s="141" t="s">
        <v>82</v>
      </c>
      <c r="B45" s="486" t="str">
        <f>Geo_Region!B49</f>
        <v>01/2020 - 12/2020</v>
      </c>
      <c r="C45" s="422" t="str">
        <f>Geo_Region!C49</f>
        <v>01/2021 - 12/2021</v>
      </c>
      <c r="D45" s="422" t="str">
        <f>Geo_Region!D49</f>
        <v>01/2022 - 12/2022</v>
      </c>
      <c r="E45" s="423" t="str">
        <f>Geo_Region!E49</f>
        <v>01/2023 - 12/2023</v>
      </c>
      <c r="F45" s="486" t="str">
        <f>Geo_Region!F49</f>
        <v>01/2020 - 12/2020</v>
      </c>
      <c r="G45" s="422" t="str">
        <f>Geo_Region!G49</f>
        <v>01/2021 - 12/2021</v>
      </c>
      <c r="H45" s="422" t="str">
        <f>Geo_Region!H49</f>
        <v>01/2022 - 12/2022</v>
      </c>
      <c r="I45" s="423" t="str">
        <f>Geo_Region!I49</f>
        <v>01/2023 - 12/2023</v>
      </c>
      <c r="J45" s="486" t="str">
        <f>Geo_Region!J49</f>
        <v>01/2020 - 12/2020</v>
      </c>
      <c r="K45" s="422" t="str">
        <f>Geo_Region!K49</f>
        <v>01/2021 - 12/2021</v>
      </c>
      <c r="L45" s="422" t="str">
        <f>Geo_Region!L49</f>
        <v>01/2022 - 12/2022</v>
      </c>
      <c r="M45" s="423" t="str">
        <f>Geo_Region!M49</f>
        <v>01/2023 - 12/2023</v>
      </c>
      <c r="N45" s="486" t="str">
        <f>Geo_Region!N49</f>
        <v>01/2020 - 12/2020</v>
      </c>
      <c r="O45" s="422" t="str">
        <f>Geo_Region!O49</f>
        <v>01/2021 - 12/2021</v>
      </c>
      <c r="P45" s="422" t="str">
        <f>Geo_Region!P49</f>
        <v>01/2022 - 12/2022</v>
      </c>
      <c r="Q45" s="423" t="str">
        <f>Geo_Region!Q49</f>
        <v>01/2023 - 12/2023</v>
      </c>
      <c r="R45" s="486" t="str">
        <f>Geo_Region!R49</f>
        <v>01/2020 - 12/2020</v>
      </c>
      <c r="S45" s="422" t="str">
        <f>Geo_Region!S49</f>
        <v>01/2021 - 12/2021</v>
      </c>
      <c r="T45" s="422" t="str">
        <f>Geo_Region!T49</f>
        <v>01/2022 - 12/2022</v>
      </c>
      <c r="U45" s="423" t="str">
        <f>Geo_Region!U49</f>
        <v>01/2023 - 12/2023</v>
      </c>
      <c r="V45" s="486" t="str">
        <f>Geo_Region!V49</f>
        <v>01/2020 - 12/2020</v>
      </c>
      <c r="W45" s="422" t="str">
        <f>Geo_Region!W49</f>
        <v>01/2021 - 12/2021</v>
      </c>
      <c r="X45" s="422" t="str">
        <f>Geo_Region!X49</f>
        <v>01/2022 - 12/2022</v>
      </c>
      <c r="Y45" s="423" t="str">
        <f>Geo_Region!Y49</f>
        <v>01/2023 - 12/2023</v>
      </c>
      <c r="Z45" s="486" t="str">
        <f>Geo_Region!Z49</f>
        <v>01/2020 - 12/2020</v>
      </c>
      <c r="AA45" s="422" t="str">
        <f>Geo_Region!AA49</f>
        <v>01/2021 - 12/2021</v>
      </c>
      <c r="AB45" s="422" t="str">
        <f>Geo_Region!AB49</f>
        <v>01/2022 - 12/2022</v>
      </c>
      <c r="AC45" s="423" t="str">
        <f>Geo_Region!AC49</f>
        <v>01/2023 - 12/2023</v>
      </c>
      <c r="AD45" s="486" t="str">
        <f>Geo_Region!AD49</f>
        <v>01/2020 - 12/2020</v>
      </c>
      <c r="AE45" s="422" t="str">
        <f>Geo_Region!AE49</f>
        <v>01/2021 - 12/2021</v>
      </c>
      <c r="AF45" s="422" t="str">
        <f>Geo_Region!AF49</f>
        <v>01/2022 - 12/2022</v>
      </c>
      <c r="AG45" s="423" t="str">
        <f>Geo_Region!AG49</f>
        <v>01/2023 - 12/2023</v>
      </c>
      <c r="AH45" s="486" t="str">
        <f>Geo_Region!AH49</f>
        <v>01/2020 - 12/2020</v>
      </c>
      <c r="AI45" s="422" t="str">
        <f>Geo_Region!AI49</f>
        <v>01/2021 - 12/2021</v>
      </c>
      <c r="AJ45" s="422" t="str">
        <f>Geo_Region!AJ49</f>
        <v>01/2022 - 12/2022</v>
      </c>
      <c r="AK45" s="423" t="str">
        <f>Geo_Region!AK49</f>
        <v>01/2023 - 12/2023</v>
      </c>
      <c r="AL45" s="486" t="str">
        <f>Geo_Region!AL49</f>
        <v>01/2020 - 12/2020</v>
      </c>
      <c r="AM45" s="422" t="str">
        <f>Geo_Region!AM49</f>
        <v>01/2021 - 12/2021</v>
      </c>
      <c r="AN45" s="422" t="str">
        <f>Geo_Region!AN49</f>
        <v>01/2022 - 12/2022</v>
      </c>
      <c r="AO45" s="423" t="str">
        <f>Geo_Region!AO49</f>
        <v>01/2023 - 12/2023</v>
      </c>
      <c r="AP45" s="486" t="str">
        <f>Geo_Region!AP49</f>
        <v>01/2020 - 12/2020</v>
      </c>
      <c r="AQ45" s="422" t="str">
        <f>Geo_Region!AQ49</f>
        <v>01/2021 - 12/2021</v>
      </c>
      <c r="AR45" s="422" t="str">
        <f>Geo_Region!AR49</f>
        <v>01/2022 - 12/2022</v>
      </c>
      <c r="AS45" s="423" t="str">
        <f>Geo_Region!AS49</f>
        <v>01/2023 - 12/2023</v>
      </c>
      <c r="AT45" s="486" t="str">
        <f>Geo_Region!AT49</f>
        <v>01/2020 - 12/2020</v>
      </c>
      <c r="AU45" s="422" t="str">
        <f>Geo_Region!AU49</f>
        <v>01/2021 - 12/2021</v>
      </c>
      <c r="AV45" s="422" t="str">
        <f>Geo_Region!AV49</f>
        <v>01/2022 - 12/2022</v>
      </c>
      <c r="AW45" s="423" t="str">
        <f>Geo_Region!AW49</f>
        <v>01/2023 - 12/2023</v>
      </c>
      <c r="AX45" s="486" t="str">
        <f>Geo_Region!AX49</f>
        <v>01/2020 - 12/2020</v>
      </c>
      <c r="AY45" s="422" t="str">
        <f>Geo_Region!AY49</f>
        <v>01/2021 - 12/2021</v>
      </c>
      <c r="AZ45" s="422" t="str">
        <f>Geo_Region!AZ49</f>
        <v>01/2022 - 12/2022</v>
      </c>
      <c r="BA45" s="423" t="str">
        <f>Geo_Region!BA49</f>
        <v>01/2023 - 12/2023</v>
      </c>
      <c r="BB45" s="486" t="str">
        <f>Geo_Region!BB49</f>
        <v>01/2020 - 12/2020</v>
      </c>
      <c r="BC45" s="422" t="str">
        <f>Geo_Region!BC49</f>
        <v>01/2021 - 12/2021</v>
      </c>
      <c r="BD45" s="422" t="str">
        <f>Geo_Region!BD49</f>
        <v>01/2022 - 12/2022</v>
      </c>
      <c r="BE45" s="423" t="str">
        <f>Geo_Region!BE49</f>
        <v>01/2023 - 12/2023</v>
      </c>
      <c r="BF45" s="486" t="str">
        <f>Geo_Region!BF49</f>
        <v>01/2020 - 12/2020</v>
      </c>
      <c r="BG45" s="422" t="str">
        <f>Geo_Region!BG49</f>
        <v>01/2021 - 12/2021</v>
      </c>
      <c r="BH45" s="422" t="str">
        <f>Geo_Region!BH49</f>
        <v>01/2022 - 12/2022</v>
      </c>
      <c r="BI45" s="423" t="str">
        <f>Geo_Region!BI49</f>
        <v>01/2023 - 12/2023</v>
      </c>
      <c r="BJ45" s="486" t="str">
        <f>Geo_Region!BJ49</f>
        <v>01/2020 - 12/2020</v>
      </c>
      <c r="BK45" s="422" t="str">
        <f>Geo_Region!BK49</f>
        <v>01/2021 - 12/2021</v>
      </c>
      <c r="BL45" s="422" t="str">
        <f>Geo_Region!BL49</f>
        <v>01/2022 - 12/2022</v>
      </c>
      <c r="BM45" s="423" t="str">
        <f>Geo_Region!BM49</f>
        <v>01/2023 - 12/2023</v>
      </c>
      <c r="BN45" s="486" t="str">
        <f>Geo_Region!BN49</f>
        <v>01/2020 - 12/2020</v>
      </c>
      <c r="BO45" s="422" t="str">
        <f>Geo_Region!BO49</f>
        <v>01/2021 - 12/2021</v>
      </c>
      <c r="BP45" s="422" t="str">
        <f>Geo_Region!BP49</f>
        <v>01/2022 - 12/2022</v>
      </c>
      <c r="BQ45" s="423" t="str">
        <f>Geo_Region!BQ49</f>
        <v>01/2023 - 12/2023</v>
      </c>
      <c r="BR45" s="486" t="str">
        <f>Geo_Region!BR49</f>
        <v>01/2020 - 12/2020</v>
      </c>
      <c r="BS45" s="422" t="str">
        <f>Geo_Region!BS49</f>
        <v>01/2021 - 12/2021</v>
      </c>
      <c r="BT45" s="422" t="str">
        <f>Geo_Region!BT49</f>
        <v>01/2022 - 12/2022</v>
      </c>
      <c r="BU45" s="423" t="str">
        <f>Geo_Region!BU49</f>
        <v>01/2023 - 12/2023</v>
      </c>
      <c r="BV45" s="486" t="str">
        <f>Geo_Region!BV49</f>
        <v>01/2020 - 12/2020</v>
      </c>
      <c r="BW45" s="422" t="str">
        <f>Geo_Region!BW49</f>
        <v>01/2021 - 12/2021</v>
      </c>
      <c r="BX45" s="422" t="str">
        <f>Geo_Region!BX49</f>
        <v>01/2022 - 12/2022</v>
      </c>
      <c r="BY45" s="423" t="str">
        <f>Geo_Region!BY49</f>
        <v>01/2023 - 12/2023</v>
      </c>
      <c r="BZ45" s="486" t="str">
        <f>Geo_Region!BZ49</f>
        <v>01/2020 - 12/2020</v>
      </c>
      <c r="CA45" s="422" t="str">
        <f>Geo_Region!CA49</f>
        <v>01/2021 - 12/2021</v>
      </c>
      <c r="CB45" s="422" t="str">
        <f>Geo_Region!CB49</f>
        <v>01/2022 - 12/2022</v>
      </c>
      <c r="CC45" s="423" t="str">
        <f>Geo_Region!CC49</f>
        <v>01/2023 - 12/2023</v>
      </c>
    </row>
    <row r="46" spans="1:94" x14ac:dyDescent="0.25">
      <c r="A46" s="60" t="s">
        <v>50</v>
      </c>
      <c r="B46" s="487"/>
      <c r="C46" s="497"/>
      <c r="D46" s="497"/>
      <c r="E46" s="492"/>
      <c r="F46" s="487"/>
      <c r="G46" s="497"/>
      <c r="H46" s="497"/>
      <c r="I46" s="492"/>
      <c r="J46" s="487"/>
      <c r="K46" s="497"/>
      <c r="L46" s="497"/>
      <c r="M46" s="492"/>
      <c r="N46" s="487"/>
      <c r="O46" s="497"/>
      <c r="P46" s="497"/>
      <c r="Q46" s="492"/>
      <c r="R46" s="487"/>
      <c r="S46" s="497"/>
      <c r="T46" s="497"/>
      <c r="U46" s="492"/>
      <c r="V46" s="487"/>
      <c r="W46" s="497"/>
      <c r="X46" s="497"/>
      <c r="Y46" s="492"/>
      <c r="Z46" s="487"/>
      <c r="AA46" s="497"/>
      <c r="AB46" s="497"/>
      <c r="AC46" s="492"/>
      <c r="AD46" s="487"/>
      <c r="AE46" s="497"/>
      <c r="AF46" s="497"/>
      <c r="AG46" s="492"/>
      <c r="AH46" s="487"/>
      <c r="AI46" s="497"/>
      <c r="AJ46" s="497"/>
      <c r="AK46" s="492"/>
      <c r="AL46" s="487"/>
      <c r="AM46" s="497"/>
      <c r="AN46" s="497"/>
      <c r="AO46" s="492"/>
      <c r="AP46" s="487"/>
      <c r="AQ46" s="497"/>
      <c r="AR46" s="497"/>
      <c r="AS46" s="492"/>
      <c r="AT46" s="487"/>
      <c r="AU46" s="497"/>
      <c r="AV46" s="497"/>
      <c r="AW46" s="492"/>
      <c r="AX46" s="487"/>
      <c r="AY46" s="497"/>
      <c r="AZ46" s="497"/>
      <c r="BA46" s="492"/>
      <c r="BB46" s="487"/>
      <c r="BC46" s="497"/>
      <c r="BD46" s="497"/>
      <c r="BE46" s="492"/>
      <c r="BF46" s="487"/>
      <c r="BG46" s="497"/>
      <c r="BH46" s="497"/>
      <c r="BI46" s="492"/>
      <c r="BJ46" s="487"/>
      <c r="BK46" s="497"/>
      <c r="BL46" s="497"/>
      <c r="BM46" s="492"/>
      <c r="BN46" s="487"/>
      <c r="BO46" s="497"/>
      <c r="BP46" s="497"/>
      <c r="BQ46" s="492"/>
      <c r="BR46" s="487"/>
      <c r="BS46" s="497"/>
      <c r="BT46" s="497"/>
      <c r="BU46" s="492"/>
      <c r="BV46" s="487"/>
      <c r="BW46" s="497"/>
      <c r="BX46" s="497"/>
      <c r="BY46" s="492"/>
      <c r="BZ46" s="487"/>
      <c r="CA46" s="497"/>
      <c r="CB46" s="497"/>
      <c r="CC46" s="492"/>
      <c r="CD46" s="82"/>
      <c r="CE46" s="82"/>
      <c r="CF46" s="82"/>
      <c r="CG46" s="82"/>
      <c r="CH46" s="82"/>
      <c r="CI46" s="82"/>
      <c r="CJ46" s="82"/>
      <c r="CK46" s="82"/>
      <c r="CL46" s="82"/>
      <c r="CM46" s="82"/>
      <c r="CN46" s="82"/>
      <c r="CO46" s="82"/>
      <c r="CP46" s="82"/>
    </row>
    <row r="47" spans="1:94" x14ac:dyDescent="0.25">
      <c r="A47" s="61" t="s">
        <v>51</v>
      </c>
      <c r="B47" s="488"/>
      <c r="C47" s="498"/>
      <c r="D47" s="498"/>
      <c r="E47" s="493"/>
      <c r="F47" s="488"/>
      <c r="G47" s="498"/>
      <c r="H47" s="498"/>
      <c r="I47" s="493"/>
      <c r="J47" s="488"/>
      <c r="K47" s="498"/>
      <c r="L47" s="498"/>
      <c r="M47" s="493"/>
      <c r="N47" s="488"/>
      <c r="O47" s="498"/>
      <c r="P47" s="498"/>
      <c r="Q47" s="493"/>
      <c r="R47" s="488"/>
      <c r="S47" s="498"/>
      <c r="T47" s="498"/>
      <c r="U47" s="493"/>
      <c r="V47" s="488"/>
      <c r="W47" s="498"/>
      <c r="X47" s="498"/>
      <c r="Y47" s="493"/>
      <c r="Z47" s="488"/>
      <c r="AA47" s="498"/>
      <c r="AB47" s="498"/>
      <c r="AC47" s="493"/>
      <c r="AD47" s="488"/>
      <c r="AE47" s="498"/>
      <c r="AF47" s="498"/>
      <c r="AG47" s="493"/>
      <c r="AH47" s="488"/>
      <c r="AI47" s="498"/>
      <c r="AJ47" s="498"/>
      <c r="AK47" s="493"/>
      <c r="AL47" s="488"/>
      <c r="AM47" s="498"/>
      <c r="AN47" s="498"/>
      <c r="AO47" s="493"/>
      <c r="AP47" s="488"/>
      <c r="AQ47" s="498"/>
      <c r="AR47" s="498"/>
      <c r="AS47" s="493"/>
      <c r="AT47" s="488"/>
      <c r="AU47" s="498"/>
      <c r="AV47" s="498"/>
      <c r="AW47" s="493"/>
      <c r="AX47" s="488"/>
      <c r="AY47" s="498"/>
      <c r="AZ47" s="498"/>
      <c r="BA47" s="493"/>
      <c r="BB47" s="488"/>
      <c r="BC47" s="498"/>
      <c r="BD47" s="498"/>
      <c r="BE47" s="493"/>
      <c r="BF47" s="488"/>
      <c r="BG47" s="498"/>
      <c r="BH47" s="498"/>
      <c r="BI47" s="493"/>
      <c r="BJ47" s="488"/>
      <c r="BK47" s="498"/>
      <c r="BL47" s="498"/>
      <c r="BM47" s="493"/>
      <c r="BN47" s="488"/>
      <c r="BO47" s="498"/>
      <c r="BP47" s="498"/>
      <c r="BQ47" s="493"/>
      <c r="BR47" s="488"/>
      <c r="BS47" s="498"/>
      <c r="BT47" s="498"/>
      <c r="BU47" s="493"/>
      <c r="BV47" s="488"/>
      <c r="BW47" s="498"/>
      <c r="BX47" s="498"/>
      <c r="BY47" s="493"/>
      <c r="BZ47" s="488"/>
      <c r="CA47" s="498"/>
      <c r="CB47" s="498"/>
      <c r="CC47" s="493"/>
      <c r="CD47" s="82"/>
      <c r="CE47" s="82"/>
      <c r="CF47" s="82"/>
      <c r="CG47" s="82"/>
      <c r="CH47" s="82"/>
      <c r="CI47" s="82"/>
      <c r="CJ47" s="82"/>
      <c r="CK47" s="82"/>
      <c r="CL47" s="82"/>
      <c r="CM47" s="82"/>
      <c r="CN47" s="82"/>
      <c r="CO47" s="82"/>
      <c r="CP47" s="82"/>
    </row>
    <row r="48" spans="1:94" x14ac:dyDescent="0.25">
      <c r="A48" s="61" t="s">
        <v>75</v>
      </c>
      <c r="B48" s="488"/>
      <c r="C48" s="498"/>
      <c r="D48" s="498"/>
      <c r="E48" s="493"/>
      <c r="F48" s="488"/>
      <c r="G48" s="498"/>
      <c r="H48" s="498"/>
      <c r="I48" s="493"/>
      <c r="J48" s="488"/>
      <c r="K48" s="498"/>
      <c r="L48" s="498"/>
      <c r="M48" s="493"/>
      <c r="N48" s="488"/>
      <c r="O48" s="498"/>
      <c r="P48" s="498"/>
      <c r="Q48" s="493"/>
      <c r="R48" s="488"/>
      <c r="S48" s="498"/>
      <c r="T48" s="498"/>
      <c r="U48" s="493"/>
      <c r="V48" s="488"/>
      <c r="W48" s="498"/>
      <c r="X48" s="498"/>
      <c r="Y48" s="493"/>
      <c r="Z48" s="488"/>
      <c r="AA48" s="498"/>
      <c r="AB48" s="498"/>
      <c r="AC48" s="493"/>
      <c r="AD48" s="488"/>
      <c r="AE48" s="498"/>
      <c r="AF48" s="498"/>
      <c r="AG48" s="493"/>
      <c r="AH48" s="488"/>
      <c r="AI48" s="498"/>
      <c r="AJ48" s="498"/>
      <c r="AK48" s="493"/>
      <c r="AL48" s="488"/>
      <c r="AM48" s="498"/>
      <c r="AN48" s="498"/>
      <c r="AO48" s="493"/>
      <c r="AP48" s="488"/>
      <c r="AQ48" s="498"/>
      <c r="AR48" s="498"/>
      <c r="AS48" s="493"/>
      <c r="AT48" s="488"/>
      <c r="AU48" s="498"/>
      <c r="AV48" s="498"/>
      <c r="AW48" s="493"/>
      <c r="AX48" s="488"/>
      <c r="AY48" s="498"/>
      <c r="AZ48" s="498"/>
      <c r="BA48" s="493"/>
      <c r="BB48" s="488"/>
      <c r="BC48" s="498"/>
      <c r="BD48" s="498"/>
      <c r="BE48" s="493"/>
      <c r="BF48" s="488"/>
      <c r="BG48" s="498"/>
      <c r="BH48" s="498"/>
      <c r="BI48" s="493"/>
      <c r="BJ48" s="488"/>
      <c r="BK48" s="498"/>
      <c r="BL48" s="498"/>
      <c r="BM48" s="493"/>
      <c r="BN48" s="488"/>
      <c r="BO48" s="498"/>
      <c r="BP48" s="498"/>
      <c r="BQ48" s="493"/>
      <c r="BR48" s="488"/>
      <c r="BS48" s="498"/>
      <c r="BT48" s="498"/>
      <c r="BU48" s="493"/>
      <c r="BV48" s="488"/>
      <c r="BW48" s="498"/>
      <c r="BX48" s="498"/>
      <c r="BY48" s="493"/>
      <c r="BZ48" s="488"/>
      <c r="CA48" s="498"/>
      <c r="CB48" s="498"/>
      <c r="CC48" s="493"/>
      <c r="CD48" s="82"/>
      <c r="CE48" s="82"/>
      <c r="CF48" s="82"/>
      <c r="CG48" s="82"/>
      <c r="CH48" s="82"/>
      <c r="CI48" s="82"/>
      <c r="CJ48" s="82"/>
      <c r="CK48" s="82"/>
      <c r="CL48" s="82"/>
      <c r="CM48" s="82"/>
      <c r="CN48" s="82"/>
      <c r="CO48" s="82"/>
      <c r="CP48" s="82"/>
    </row>
    <row r="49" spans="1:94" x14ac:dyDescent="0.25">
      <c r="A49" s="61" t="s">
        <v>52</v>
      </c>
      <c r="B49" s="488"/>
      <c r="C49" s="498"/>
      <c r="D49" s="498"/>
      <c r="E49" s="493"/>
      <c r="F49" s="488"/>
      <c r="G49" s="498"/>
      <c r="H49" s="498"/>
      <c r="I49" s="493"/>
      <c r="J49" s="488"/>
      <c r="K49" s="498"/>
      <c r="L49" s="498"/>
      <c r="M49" s="493"/>
      <c r="N49" s="488"/>
      <c r="O49" s="498"/>
      <c r="P49" s="498"/>
      <c r="Q49" s="493"/>
      <c r="R49" s="488"/>
      <c r="S49" s="498"/>
      <c r="T49" s="498"/>
      <c r="U49" s="493"/>
      <c r="V49" s="488"/>
      <c r="W49" s="498"/>
      <c r="X49" s="498"/>
      <c r="Y49" s="493"/>
      <c r="Z49" s="488"/>
      <c r="AA49" s="498"/>
      <c r="AB49" s="498"/>
      <c r="AC49" s="493"/>
      <c r="AD49" s="488"/>
      <c r="AE49" s="498"/>
      <c r="AF49" s="498"/>
      <c r="AG49" s="493"/>
      <c r="AH49" s="488"/>
      <c r="AI49" s="498"/>
      <c r="AJ49" s="498"/>
      <c r="AK49" s="493"/>
      <c r="AL49" s="488"/>
      <c r="AM49" s="498"/>
      <c r="AN49" s="498"/>
      <c r="AO49" s="493"/>
      <c r="AP49" s="488"/>
      <c r="AQ49" s="498"/>
      <c r="AR49" s="498"/>
      <c r="AS49" s="493"/>
      <c r="AT49" s="488"/>
      <c r="AU49" s="498"/>
      <c r="AV49" s="498"/>
      <c r="AW49" s="493"/>
      <c r="AX49" s="488"/>
      <c r="AY49" s="498"/>
      <c r="AZ49" s="498"/>
      <c r="BA49" s="493"/>
      <c r="BB49" s="488"/>
      <c r="BC49" s="498"/>
      <c r="BD49" s="498"/>
      <c r="BE49" s="493"/>
      <c r="BF49" s="488"/>
      <c r="BG49" s="498"/>
      <c r="BH49" s="498"/>
      <c r="BI49" s="493"/>
      <c r="BJ49" s="488"/>
      <c r="BK49" s="498"/>
      <c r="BL49" s="498"/>
      <c r="BM49" s="493"/>
      <c r="BN49" s="488"/>
      <c r="BO49" s="498"/>
      <c r="BP49" s="498"/>
      <c r="BQ49" s="493"/>
      <c r="BR49" s="488"/>
      <c r="BS49" s="498"/>
      <c r="BT49" s="498"/>
      <c r="BU49" s="493"/>
      <c r="BV49" s="488"/>
      <c r="BW49" s="498"/>
      <c r="BX49" s="498"/>
      <c r="BY49" s="493"/>
      <c r="BZ49" s="488"/>
      <c r="CA49" s="498"/>
      <c r="CB49" s="498"/>
      <c r="CC49" s="493"/>
      <c r="CD49" s="82"/>
      <c r="CE49" s="82"/>
      <c r="CF49" s="82"/>
      <c r="CG49" s="82"/>
      <c r="CH49" s="82"/>
      <c r="CI49" s="82"/>
      <c r="CJ49" s="82"/>
      <c r="CK49" s="82"/>
      <c r="CL49" s="82"/>
      <c r="CM49" s="82"/>
      <c r="CN49" s="82"/>
      <c r="CO49" s="82"/>
      <c r="CP49" s="82"/>
    </row>
    <row r="50" spans="1:94" x14ac:dyDescent="0.25">
      <c r="A50" s="61" t="s">
        <v>53</v>
      </c>
      <c r="B50" s="488"/>
      <c r="C50" s="498"/>
      <c r="D50" s="498"/>
      <c r="E50" s="493"/>
      <c r="F50" s="488"/>
      <c r="G50" s="498"/>
      <c r="H50" s="498"/>
      <c r="I50" s="493"/>
      <c r="J50" s="488"/>
      <c r="K50" s="498"/>
      <c r="L50" s="498"/>
      <c r="M50" s="493"/>
      <c r="N50" s="488"/>
      <c r="O50" s="498"/>
      <c r="P50" s="498"/>
      <c r="Q50" s="493"/>
      <c r="R50" s="488"/>
      <c r="S50" s="498"/>
      <c r="T50" s="498"/>
      <c r="U50" s="493"/>
      <c r="V50" s="488"/>
      <c r="W50" s="498"/>
      <c r="X50" s="498"/>
      <c r="Y50" s="493"/>
      <c r="Z50" s="488"/>
      <c r="AA50" s="498"/>
      <c r="AB50" s="498"/>
      <c r="AC50" s="493"/>
      <c r="AD50" s="488"/>
      <c r="AE50" s="498"/>
      <c r="AF50" s="498"/>
      <c r="AG50" s="493"/>
      <c r="AH50" s="488"/>
      <c r="AI50" s="498"/>
      <c r="AJ50" s="498"/>
      <c r="AK50" s="493"/>
      <c r="AL50" s="488"/>
      <c r="AM50" s="498"/>
      <c r="AN50" s="498"/>
      <c r="AO50" s="493"/>
      <c r="AP50" s="488"/>
      <c r="AQ50" s="498"/>
      <c r="AR50" s="498"/>
      <c r="AS50" s="493"/>
      <c r="AT50" s="488"/>
      <c r="AU50" s="498"/>
      <c r="AV50" s="498"/>
      <c r="AW50" s="493"/>
      <c r="AX50" s="488"/>
      <c r="AY50" s="498"/>
      <c r="AZ50" s="498"/>
      <c r="BA50" s="493"/>
      <c r="BB50" s="488"/>
      <c r="BC50" s="498"/>
      <c r="BD50" s="498"/>
      <c r="BE50" s="493"/>
      <c r="BF50" s="488"/>
      <c r="BG50" s="498"/>
      <c r="BH50" s="498"/>
      <c r="BI50" s="493"/>
      <c r="BJ50" s="488"/>
      <c r="BK50" s="498"/>
      <c r="BL50" s="498"/>
      <c r="BM50" s="493"/>
      <c r="BN50" s="488"/>
      <c r="BO50" s="498"/>
      <c r="BP50" s="498"/>
      <c r="BQ50" s="493"/>
      <c r="BR50" s="488"/>
      <c r="BS50" s="498"/>
      <c r="BT50" s="498"/>
      <c r="BU50" s="493"/>
      <c r="BV50" s="488"/>
      <c r="BW50" s="498"/>
      <c r="BX50" s="498"/>
      <c r="BY50" s="493"/>
      <c r="BZ50" s="488"/>
      <c r="CA50" s="498"/>
      <c r="CB50" s="498"/>
      <c r="CC50" s="493"/>
      <c r="CD50" s="82"/>
      <c r="CE50" s="82"/>
      <c r="CF50" s="82"/>
      <c r="CG50" s="82"/>
      <c r="CH50" s="82"/>
      <c r="CI50" s="82"/>
      <c r="CJ50" s="82"/>
      <c r="CK50" s="82"/>
      <c r="CL50" s="82"/>
      <c r="CM50" s="82"/>
      <c r="CN50" s="82"/>
      <c r="CO50" s="82"/>
      <c r="CP50" s="82"/>
    </row>
    <row r="51" spans="1:94" x14ac:dyDescent="0.25">
      <c r="A51" s="61" t="s">
        <v>54</v>
      </c>
      <c r="B51" s="488"/>
      <c r="C51" s="498"/>
      <c r="D51" s="498"/>
      <c r="E51" s="493"/>
      <c r="F51" s="488"/>
      <c r="G51" s="498"/>
      <c r="H51" s="498"/>
      <c r="I51" s="493"/>
      <c r="J51" s="488"/>
      <c r="K51" s="498"/>
      <c r="L51" s="498"/>
      <c r="M51" s="493"/>
      <c r="N51" s="488"/>
      <c r="O51" s="498"/>
      <c r="P51" s="498"/>
      <c r="Q51" s="493"/>
      <c r="R51" s="488"/>
      <c r="S51" s="498"/>
      <c r="T51" s="498"/>
      <c r="U51" s="493"/>
      <c r="V51" s="488"/>
      <c r="W51" s="498"/>
      <c r="X51" s="498"/>
      <c r="Y51" s="493"/>
      <c r="Z51" s="488"/>
      <c r="AA51" s="498"/>
      <c r="AB51" s="498"/>
      <c r="AC51" s="493"/>
      <c r="AD51" s="488"/>
      <c r="AE51" s="498"/>
      <c r="AF51" s="498"/>
      <c r="AG51" s="493"/>
      <c r="AH51" s="488"/>
      <c r="AI51" s="498"/>
      <c r="AJ51" s="498"/>
      <c r="AK51" s="493"/>
      <c r="AL51" s="488"/>
      <c r="AM51" s="498"/>
      <c r="AN51" s="498"/>
      <c r="AO51" s="493"/>
      <c r="AP51" s="488"/>
      <c r="AQ51" s="498"/>
      <c r="AR51" s="498"/>
      <c r="AS51" s="493"/>
      <c r="AT51" s="488"/>
      <c r="AU51" s="498"/>
      <c r="AV51" s="498"/>
      <c r="AW51" s="493"/>
      <c r="AX51" s="488"/>
      <c r="AY51" s="498"/>
      <c r="AZ51" s="498"/>
      <c r="BA51" s="493"/>
      <c r="BB51" s="488"/>
      <c r="BC51" s="498"/>
      <c r="BD51" s="498"/>
      <c r="BE51" s="493"/>
      <c r="BF51" s="488"/>
      <c r="BG51" s="498"/>
      <c r="BH51" s="498"/>
      <c r="BI51" s="493"/>
      <c r="BJ51" s="488"/>
      <c r="BK51" s="498"/>
      <c r="BL51" s="498"/>
      <c r="BM51" s="493"/>
      <c r="BN51" s="488"/>
      <c r="BO51" s="498"/>
      <c r="BP51" s="498"/>
      <c r="BQ51" s="493"/>
      <c r="BR51" s="488"/>
      <c r="BS51" s="498"/>
      <c r="BT51" s="498"/>
      <c r="BU51" s="493"/>
      <c r="BV51" s="488"/>
      <c r="BW51" s="498"/>
      <c r="BX51" s="498"/>
      <c r="BY51" s="493"/>
      <c r="BZ51" s="488"/>
      <c r="CA51" s="498"/>
      <c r="CB51" s="498"/>
      <c r="CC51" s="493"/>
      <c r="CD51" s="82"/>
      <c r="CE51" s="82"/>
      <c r="CF51" s="82"/>
      <c r="CG51" s="82"/>
      <c r="CH51" s="82"/>
      <c r="CI51" s="82"/>
      <c r="CJ51" s="82"/>
      <c r="CK51" s="82"/>
      <c r="CL51" s="82"/>
      <c r="CM51" s="82"/>
      <c r="CN51" s="82"/>
      <c r="CO51" s="82"/>
      <c r="CP51" s="82"/>
    </row>
    <row r="52" spans="1:94" x14ac:dyDescent="0.25">
      <c r="A52" s="61" t="s">
        <v>55</v>
      </c>
      <c r="B52" s="488"/>
      <c r="C52" s="498"/>
      <c r="D52" s="498"/>
      <c r="E52" s="493"/>
      <c r="F52" s="488"/>
      <c r="G52" s="498"/>
      <c r="H52" s="498"/>
      <c r="I52" s="493"/>
      <c r="J52" s="488"/>
      <c r="K52" s="498"/>
      <c r="L52" s="498"/>
      <c r="M52" s="493"/>
      <c r="N52" s="488"/>
      <c r="O52" s="498"/>
      <c r="P52" s="498"/>
      <c r="Q52" s="493"/>
      <c r="R52" s="488"/>
      <c r="S52" s="498"/>
      <c r="T52" s="498"/>
      <c r="U52" s="493"/>
      <c r="V52" s="488"/>
      <c r="W52" s="498"/>
      <c r="X52" s="498"/>
      <c r="Y52" s="493"/>
      <c r="Z52" s="488"/>
      <c r="AA52" s="498"/>
      <c r="AB52" s="498"/>
      <c r="AC52" s="493"/>
      <c r="AD52" s="488"/>
      <c r="AE52" s="498"/>
      <c r="AF52" s="498"/>
      <c r="AG52" s="493"/>
      <c r="AH52" s="488"/>
      <c r="AI52" s="498"/>
      <c r="AJ52" s="498"/>
      <c r="AK52" s="493"/>
      <c r="AL52" s="488"/>
      <c r="AM52" s="498"/>
      <c r="AN52" s="498"/>
      <c r="AO52" s="493"/>
      <c r="AP52" s="488"/>
      <c r="AQ52" s="498"/>
      <c r="AR52" s="498"/>
      <c r="AS52" s="493"/>
      <c r="AT52" s="488"/>
      <c r="AU52" s="498"/>
      <c r="AV52" s="498"/>
      <c r="AW52" s="493"/>
      <c r="AX52" s="488"/>
      <c r="AY52" s="498"/>
      <c r="AZ52" s="498"/>
      <c r="BA52" s="493"/>
      <c r="BB52" s="488"/>
      <c r="BC52" s="498"/>
      <c r="BD52" s="498"/>
      <c r="BE52" s="493"/>
      <c r="BF52" s="488"/>
      <c r="BG52" s="498"/>
      <c r="BH52" s="498"/>
      <c r="BI52" s="493"/>
      <c r="BJ52" s="488"/>
      <c r="BK52" s="498"/>
      <c r="BL52" s="498"/>
      <c r="BM52" s="493"/>
      <c r="BN52" s="488"/>
      <c r="BO52" s="498"/>
      <c r="BP52" s="498"/>
      <c r="BQ52" s="493"/>
      <c r="BR52" s="488"/>
      <c r="BS52" s="498"/>
      <c r="BT52" s="498"/>
      <c r="BU52" s="493"/>
      <c r="BV52" s="488"/>
      <c r="BW52" s="498"/>
      <c r="BX52" s="498"/>
      <c r="BY52" s="493"/>
      <c r="BZ52" s="488"/>
      <c r="CA52" s="498"/>
      <c r="CB52" s="498"/>
      <c r="CC52" s="493"/>
      <c r="CD52" s="82"/>
      <c r="CE52" s="82"/>
      <c r="CF52" s="82"/>
      <c r="CG52" s="82"/>
      <c r="CH52" s="82"/>
      <c r="CI52" s="82"/>
      <c r="CJ52" s="82"/>
      <c r="CK52" s="82"/>
      <c r="CL52" s="82"/>
      <c r="CM52" s="82"/>
      <c r="CN52" s="82"/>
      <c r="CO52" s="82"/>
      <c r="CP52" s="82"/>
    </row>
    <row r="53" spans="1:94" x14ac:dyDescent="0.25">
      <c r="A53" s="61" t="s">
        <v>56</v>
      </c>
      <c r="B53" s="488"/>
      <c r="C53" s="498"/>
      <c r="D53" s="498"/>
      <c r="E53" s="493"/>
      <c r="F53" s="488"/>
      <c r="G53" s="498"/>
      <c r="H53" s="498"/>
      <c r="I53" s="493"/>
      <c r="J53" s="488"/>
      <c r="K53" s="498"/>
      <c r="L53" s="498"/>
      <c r="M53" s="493"/>
      <c r="N53" s="488"/>
      <c r="O53" s="498"/>
      <c r="P53" s="498"/>
      <c r="Q53" s="493"/>
      <c r="R53" s="488"/>
      <c r="S53" s="498"/>
      <c r="T53" s="498"/>
      <c r="U53" s="493"/>
      <c r="V53" s="488"/>
      <c r="W53" s="498"/>
      <c r="X53" s="498"/>
      <c r="Y53" s="493"/>
      <c r="Z53" s="488"/>
      <c r="AA53" s="498"/>
      <c r="AB53" s="498"/>
      <c r="AC53" s="493"/>
      <c r="AD53" s="488"/>
      <c r="AE53" s="498"/>
      <c r="AF53" s="498"/>
      <c r="AG53" s="493"/>
      <c r="AH53" s="488"/>
      <c r="AI53" s="498"/>
      <c r="AJ53" s="498"/>
      <c r="AK53" s="493"/>
      <c r="AL53" s="488"/>
      <c r="AM53" s="498"/>
      <c r="AN53" s="498"/>
      <c r="AO53" s="493"/>
      <c r="AP53" s="488"/>
      <c r="AQ53" s="498"/>
      <c r="AR53" s="498"/>
      <c r="AS53" s="493"/>
      <c r="AT53" s="488"/>
      <c r="AU53" s="498"/>
      <c r="AV53" s="498"/>
      <c r="AW53" s="493"/>
      <c r="AX53" s="488"/>
      <c r="AY53" s="498"/>
      <c r="AZ53" s="498"/>
      <c r="BA53" s="493"/>
      <c r="BB53" s="488"/>
      <c r="BC53" s="498"/>
      <c r="BD53" s="498"/>
      <c r="BE53" s="493"/>
      <c r="BF53" s="488"/>
      <c r="BG53" s="498"/>
      <c r="BH53" s="498"/>
      <c r="BI53" s="493"/>
      <c r="BJ53" s="488"/>
      <c r="BK53" s="498"/>
      <c r="BL53" s="498"/>
      <c r="BM53" s="493"/>
      <c r="BN53" s="488"/>
      <c r="BO53" s="498"/>
      <c r="BP53" s="498"/>
      <c r="BQ53" s="493"/>
      <c r="BR53" s="488"/>
      <c r="BS53" s="498"/>
      <c r="BT53" s="498"/>
      <c r="BU53" s="493"/>
      <c r="BV53" s="488"/>
      <c r="BW53" s="498"/>
      <c r="BX53" s="498"/>
      <c r="BY53" s="493"/>
      <c r="BZ53" s="488"/>
      <c r="CA53" s="498"/>
      <c r="CB53" s="498"/>
      <c r="CC53" s="493"/>
      <c r="CD53" s="82"/>
      <c r="CE53" s="82"/>
      <c r="CF53" s="82"/>
      <c r="CG53" s="82"/>
      <c r="CH53" s="82"/>
      <c r="CI53" s="82"/>
      <c r="CJ53" s="82"/>
      <c r="CK53" s="82"/>
      <c r="CL53" s="82"/>
      <c r="CM53" s="82"/>
      <c r="CN53" s="82"/>
      <c r="CO53" s="82"/>
      <c r="CP53" s="82"/>
    </row>
    <row r="54" spans="1:94" s="83" customFormat="1" x14ac:dyDescent="0.25">
      <c r="A54" s="62" t="s">
        <v>57</v>
      </c>
      <c r="B54" s="489"/>
      <c r="C54" s="499"/>
      <c r="D54" s="499"/>
      <c r="E54" s="494"/>
      <c r="F54" s="489"/>
      <c r="G54" s="499"/>
      <c r="H54" s="499"/>
      <c r="I54" s="494"/>
      <c r="J54" s="489"/>
      <c r="K54" s="499"/>
      <c r="L54" s="499"/>
      <c r="M54" s="494"/>
      <c r="N54" s="489"/>
      <c r="O54" s="499"/>
      <c r="P54" s="499"/>
      <c r="Q54" s="494"/>
      <c r="R54" s="489"/>
      <c r="S54" s="499"/>
      <c r="T54" s="499"/>
      <c r="U54" s="494"/>
      <c r="V54" s="489"/>
      <c r="W54" s="499"/>
      <c r="X54" s="499"/>
      <c r="Y54" s="494"/>
      <c r="Z54" s="489"/>
      <c r="AA54" s="499"/>
      <c r="AB54" s="499"/>
      <c r="AC54" s="494"/>
      <c r="AD54" s="489"/>
      <c r="AE54" s="499"/>
      <c r="AF54" s="499"/>
      <c r="AG54" s="494"/>
      <c r="AH54" s="489"/>
      <c r="AI54" s="499"/>
      <c r="AJ54" s="499"/>
      <c r="AK54" s="494"/>
      <c r="AL54" s="489"/>
      <c r="AM54" s="499"/>
      <c r="AN54" s="499"/>
      <c r="AO54" s="494"/>
      <c r="AP54" s="489"/>
      <c r="AQ54" s="499"/>
      <c r="AR54" s="499"/>
      <c r="AS54" s="494"/>
      <c r="AT54" s="489"/>
      <c r="AU54" s="499"/>
      <c r="AV54" s="499"/>
      <c r="AW54" s="494"/>
      <c r="AX54" s="489"/>
      <c r="AY54" s="499"/>
      <c r="AZ54" s="499"/>
      <c r="BA54" s="494"/>
      <c r="BB54" s="489"/>
      <c r="BC54" s="499"/>
      <c r="BD54" s="499"/>
      <c r="BE54" s="494"/>
      <c r="BF54" s="489"/>
      <c r="BG54" s="499"/>
      <c r="BH54" s="499"/>
      <c r="BI54" s="494"/>
      <c r="BJ54" s="489"/>
      <c r="BK54" s="499"/>
      <c r="BL54" s="499"/>
      <c r="BM54" s="494"/>
      <c r="BN54" s="489"/>
      <c r="BO54" s="499"/>
      <c r="BP54" s="499"/>
      <c r="BQ54" s="494"/>
      <c r="BR54" s="489"/>
      <c r="BS54" s="499"/>
      <c r="BT54" s="499"/>
      <c r="BU54" s="494"/>
      <c r="BV54" s="489"/>
      <c r="BW54" s="499"/>
      <c r="BX54" s="499"/>
      <c r="BY54" s="494"/>
      <c r="BZ54" s="489"/>
      <c r="CA54" s="499"/>
      <c r="CB54" s="499"/>
      <c r="CC54" s="494"/>
      <c r="CD54" s="82"/>
      <c r="CE54" s="82"/>
      <c r="CF54" s="82"/>
      <c r="CG54" s="82"/>
      <c r="CH54" s="82"/>
      <c r="CI54" s="82"/>
      <c r="CJ54" s="82"/>
      <c r="CK54" s="82"/>
      <c r="CL54" s="82"/>
      <c r="CM54" s="82"/>
      <c r="CN54" s="82"/>
      <c r="CO54" s="82"/>
      <c r="CP54" s="82"/>
    </row>
    <row r="55" spans="1:94" s="83" customFormat="1" x14ac:dyDescent="0.25">
      <c r="A55" s="685" t="s">
        <v>447</v>
      </c>
      <c r="B55" s="490"/>
      <c r="C55" s="500"/>
      <c r="D55" s="500"/>
      <c r="E55" s="495"/>
      <c r="F55" s="490"/>
      <c r="G55" s="500"/>
      <c r="H55" s="500"/>
      <c r="I55" s="495"/>
      <c r="J55" s="490"/>
      <c r="K55" s="500"/>
      <c r="L55" s="500"/>
      <c r="M55" s="495"/>
      <c r="N55" s="490"/>
      <c r="O55" s="500"/>
      <c r="P55" s="500"/>
      <c r="Q55" s="495"/>
      <c r="R55" s="490"/>
      <c r="S55" s="500"/>
      <c r="T55" s="500"/>
      <c r="U55" s="495"/>
      <c r="V55" s="490"/>
      <c r="W55" s="500"/>
      <c r="X55" s="500"/>
      <c r="Y55" s="495"/>
      <c r="Z55" s="490"/>
      <c r="AA55" s="500"/>
      <c r="AB55" s="500"/>
      <c r="AC55" s="495"/>
      <c r="AD55" s="490"/>
      <c r="AE55" s="500"/>
      <c r="AF55" s="500"/>
      <c r="AG55" s="495"/>
      <c r="AH55" s="490"/>
      <c r="AI55" s="500"/>
      <c r="AJ55" s="500"/>
      <c r="AK55" s="495"/>
      <c r="AL55" s="490"/>
      <c r="AM55" s="500"/>
      <c r="AN55" s="500"/>
      <c r="AO55" s="495"/>
      <c r="AP55" s="490"/>
      <c r="AQ55" s="500"/>
      <c r="AR55" s="500"/>
      <c r="AS55" s="495"/>
      <c r="AT55" s="490"/>
      <c r="AU55" s="500"/>
      <c r="AV55" s="500"/>
      <c r="AW55" s="495"/>
      <c r="AX55" s="490"/>
      <c r="AY55" s="500"/>
      <c r="AZ55" s="500"/>
      <c r="BA55" s="495"/>
      <c r="BB55" s="490"/>
      <c r="BC55" s="500"/>
      <c r="BD55" s="500"/>
      <c r="BE55" s="495"/>
      <c r="BF55" s="490"/>
      <c r="BG55" s="500"/>
      <c r="BH55" s="500"/>
      <c r="BI55" s="495"/>
      <c r="BJ55" s="490"/>
      <c r="BK55" s="500"/>
      <c r="BL55" s="500"/>
      <c r="BM55" s="495"/>
      <c r="BN55" s="490"/>
      <c r="BO55" s="500"/>
      <c r="BP55" s="500"/>
      <c r="BQ55" s="495"/>
      <c r="BR55" s="490"/>
      <c r="BS55" s="500"/>
      <c r="BT55" s="500"/>
      <c r="BU55" s="495"/>
      <c r="BV55" s="490"/>
      <c r="BW55" s="500"/>
      <c r="BX55" s="500"/>
      <c r="BY55" s="495"/>
      <c r="BZ55" s="490"/>
      <c r="CA55" s="500"/>
      <c r="CB55" s="500"/>
      <c r="CC55" s="495"/>
      <c r="CD55" s="82"/>
      <c r="CE55" s="82"/>
      <c r="CF55" s="82"/>
      <c r="CG55" s="82"/>
      <c r="CH55" s="82"/>
      <c r="CI55" s="82"/>
      <c r="CJ55" s="82"/>
      <c r="CK55" s="82"/>
      <c r="CL55" s="82"/>
      <c r="CM55" s="82"/>
      <c r="CN55" s="82"/>
      <c r="CO55" s="82"/>
      <c r="CP55" s="82"/>
    </row>
    <row r="56" spans="1:94" s="83" customFormat="1" ht="30.6" thickBot="1" x14ac:dyDescent="0.3">
      <c r="A56" s="485" t="s">
        <v>76</v>
      </c>
      <c r="B56" s="491"/>
      <c r="C56" s="501"/>
      <c r="D56" s="501"/>
      <c r="E56" s="496"/>
      <c r="F56" s="491"/>
      <c r="G56" s="501"/>
      <c r="H56" s="501"/>
      <c r="I56" s="496"/>
      <c r="J56" s="491"/>
      <c r="K56" s="501"/>
      <c r="L56" s="501"/>
      <c r="M56" s="496"/>
      <c r="N56" s="491"/>
      <c r="O56" s="501"/>
      <c r="P56" s="501"/>
      <c r="Q56" s="496"/>
      <c r="R56" s="491"/>
      <c r="S56" s="501"/>
      <c r="T56" s="501"/>
      <c r="U56" s="496"/>
      <c r="V56" s="491"/>
      <c r="W56" s="501"/>
      <c r="X56" s="501"/>
      <c r="Y56" s="496"/>
      <c r="Z56" s="491"/>
      <c r="AA56" s="501"/>
      <c r="AB56" s="501"/>
      <c r="AC56" s="496"/>
      <c r="AD56" s="491"/>
      <c r="AE56" s="501"/>
      <c r="AF56" s="501"/>
      <c r="AG56" s="496"/>
      <c r="AH56" s="491"/>
      <c r="AI56" s="501"/>
      <c r="AJ56" s="501"/>
      <c r="AK56" s="496"/>
      <c r="AL56" s="491"/>
      <c r="AM56" s="501"/>
      <c r="AN56" s="501"/>
      <c r="AO56" s="496"/>
      <c r="AP56" s="491"/>
      <c r="AQ56" s="501"/>
      <c r="AR56" s="501"/>
      <c r="AS56" s="496"/>
      <c r="AT56" s="491"/>
      <c r="AU56" s="501"/>
      <c r="AV56" s="501"/>
      <c r="AW56" s="496"/>
      <c r="AX56" s="491"/>
      <c r="AY56" s="501"/>
      <c r="AZ56" s="501"/>
      <c r="BA56" s="496"/>
      <c r="BB56" s="491"/>
      <c r="BC56" s="501"/>
      <c r="BD56" s="501"/>
      <c r="BE56" s="496"/>
      <c r="BF56" s="491"/>
      <c r="BG56" s="501"/>
      <c r="BH56" s="501"/>
      <c r="BI56" s="496"/>
      <c r="BJ56" s="491"/>
      <c r="BK56" s="501"/>
      <c r="BL56" s="501"/>
      <c r="BM56" s="496"/>
      <c r="BN56" s="491"/>
      <c r="BO56" s="501"/>
      <c r="BP56" s="501"/>
      <c r="BQ56" s="496"/>
      <c r="BR56" s="491"/>
      <c r="BS56" s="501"/>
      <c r="BT56" s="501"/>
      <c r="BU56" s="496"/>
      <c r="BV56" s="491"/>
      <c r="BW56" s="501"/>
      <c r="BX56" s="501"/>
      <c r="BY56" s="496"/>
      <c r="BZ56" s="491"/>
      <c r="CA56" s="501"/>
      <c r="CB56" s="501"/>
      <c r="CC56" s="496"/>
      <c r="CD56" s="82"/>
      <c r="CE56" s="82"/>
    </row>
    <row r="57" spans="1:94" s="83" customFormat="1" x14ac:dyDescent="0.25">
      <c r="A57" s="57"/>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59"/>
      <c r="CA57" s="59"/>
      <c r="CB57" s="59"/>
      <c r="CC57" s="59"/>
    </row>
    <row r="58" spans="1:94" x14ac:dyDescent="0.25">
      <c r="A58" s="20" t="s">
        <v>443</v>
      </c>
      <c r="B58" s="20"/>
      <c r="C58" s="20"/>
      <c r="D58" s="20"/>
      <c r="E58" s="20"/>
      <c r="F58" s="20"/>
    </row>
    <row r="59" spans="1:94" ht="15.6" x14ac:dyDescent="0.25">
      <c r="A59" s="35"/>
      <c r="B59" s="20"/>
      <c r="C59" s="20"/>
      <c r="D59" s="20"/>
      <c r="E59" s="20"/>
      <c r="F59" s="20"/>
    </row>
  </sheetData>
  <sheetProtection algorithmName="SHA-512" hashValue="h3xF5ZHdkbDBW2Km53IPNyMRxC6gylJMjumssBXqOgMcsLzNBAS/gJnvNI8HsvRxuZGuG6cPjCPEJabirQ7gHQ==" saltValue="Jxa6Qz/3w8Q9lN/m7e1lsQ==" spinCount="100000" sheet="1" objects="1" scenarios="1"/>
  <printOptions horizontalCentered="1"/>
  <pageMargins left="0.7" right="0.7" top="0.75" bottom="0.75" header="0.3" footer="0.3"/>
  <pageSetup scale="65" orientation="landscape" r:id="rId1"/>
  <headerFooter>
    <oddFooter>&amp;L&amp;A
Version Date: May 1, 2023</oddFooter>
  </headerFooter>
  <colBreaks count="4" manualBreakCount="4">
    <brk id="9" max="1048575" man="1"/>
    <brk id="17" max="1048575" man="1"/>
    <brk id="25" max="1048575" man="1"/>
    <brk id="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Cover-Input Page</vt:lpstr>
      <vt:lpstr>New_Product</vt:lpstr>
      <vt:lpstr>Existing_Product</vt:lpstr>
      <vt:lpstr>CA Rate Filing Spreadsheet</vt:lpstr>
      <vt:lpstr>CA Plain-Language Spreadsheet</vt:lpstr>
      <vt:lpstr>CA Plain-Language Rate Filing</vt:lpstr>
      <vt:lpstr>Geo_Region</vt:lpstr>
      <vt:lpstr>Price_Inflation</vt:lpstr>
      <vt:lpstr>Amt_spent_util</vt:lpstr>
      <vt:lpstr>Avg Rate Changes</vt:lpstr>
      <vt:lpstr>Experience</vt:lpstr>
      <vt:lpstr>Checklist</vt:lpstr>
      <vt:lpstr>Appendix</vt:lpstr>
      <vt:lpstr>Existing_Product!_Hlk20133366</vt:lpstr>
      <vt:lpstr>Amt_spent_util!Print_Area</vt:lpstr>
      <vt:lpstr>'Avg Rate Changes'!Print_Area</vt:lpstr>
      <vt:lpstr>'CA Plain-Language Rate Filing'!Print_Area</vt:lpstr>
      <vt:lpstr>Checklist!Print_Area</vt:lpstr>
      <vt:lpstr>'Cover-Input Page'!Print_Area</vt:lpstr>
      <vt:lpstr>Existing_Product!Print_Area</vt:lpstr>
      <vt:lpstr>Geo_Region!Print_Area</vt:lpstr>
      <vt:lpstr>New_Product!Print_Area</vt:lpstr>
      <vt:lpstr>Amt_spent_util!Print_Titles</vt:lpstr>
      <vt:lpstr>Appendix!Print_Titles</vt:lpstr>
      <vt:lpstr>Experience!Print_Titles</vt:lpstr>
      <vt:lpstr>Geo_Region!Print_Titles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Kanyavong, Suzanne@DMHC</dc:creator>
  <cp:lastModifiedBy>Huang, John@DMHC</cp:lastModifiedBy>
  <cp:lastPrinted>2023-04-26T21:42:07Z</cp:lastPrinted>
  <dcterms:created xsi:type="dcterms:W3CDTF">2021-03-26T16:23:56Z</dcterms:created>
  <dcterms:modified xsi:type="dcterms:W3CDTF">2024-03-20T16:42:16Z</dcterms:modified>
</cp:coreProperties>
</file>